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180" windowHeight="7935"/>
  </bookViews>
  <sheets>
    <sheet name="октябрь" sheetId="4" r:id="rId1"/>
    <sheet name="ноябрь " sheetId="1" r:id="rId2"/>
    <sheet name="декабрь 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F18" i="3"/>
  <c r="F17"/>
  <c r="F16"/>
  <c r="F15"/>
  <c r="F14"/>
  <c r="F13"/>
  <c r="F12"/>
  <c r="F11"/>
  <c r="F10"/>
  <c r="F9"/>
  <c r="F8"/>
  <c r="F7"/>
  <c r="F6"/>
  <c r="H19" i="2"/>
  <c r="H6"/>
  <c r="H7"/>
  <c r="H8"/>
  <c r="H9"/>
  <c r="H10"/>
  <c r="H11"/>
  <c r="H12"/>
  <c r="H13"/>
  <c r="H14"/>
  <c r="H15"/>
  <c r="H16"/>
  <c r="H17"/>
  <c r="H18"/>
  <c r="H5"/>
  <c r="E18"/>
  <c r="D18"/>
  <c r="E17"/>
  <c r="D17"/>
  <c r="E16"/>
  <c r="D16"/>
  <c r="E15"/>
  <c r="D15"/>
  <c r="E14"/>
  <c r="D14"/>
  <c r="E13"/>
  <c r="D13"/>
  <c r="E12"/>
  <c r="D12"/>
  <c r="F12" s="1"/>
  <c r="E11"/>
  <c r="D11"/>
  <c r="F11" s="1"/>
  <c r="E10"/>
  <c r="D10"/>
  <c r="F10" s="1"/>
  <c r="E9"/>
  <c r="D9"/>
  <c r="F9" s="1"/>
  <c r="E8"/>
  <c r="D8"/>
  <c r="F8" s="1"/>
  <c r="E7"/>
  <c r="D7"/>
  <c r="F7" s="1"/>
  <c r="E6"/>
  <c r="D6"/>
  <c r="F6" s="1"/>
  <c r="E5"/>
  <c r="E19" s="1"/>
  <c r="D5"/>
  <c r="D19" s="1"/>
  <c r="H19" i="1"/>
  <c r="H7"/>
  <c r="H8"/>
  <c r="H9"/>
  <c r="H10"/>
  <c r="H11"/>
  <c r="H12"/>
  <c r="H13"/>
  <c r="H14"/>
  <c r="H15"/>
  <c r="H16"/>
  <c r="H17"/>
  <c r="H18"/>
  <c r="H6"/>
  <c r="E8"/>
  <c r="E12"/>
  <c r="E17"/>
  <c r="E5"/>
  <c r="E11"/>
  <c r="E9"/>
  <c r="E14"/>
  <c r="E7"/>
  <c r="E13"/>
  <c r="E6"/>
  <c r="E18"/>
  <c r="E16"/>
  <c r="E15"/>
  <c r="E10"/>
  <c r="D15"/>
  <c r="F15" s="1"/>
  <c r="D16"/>
  <c r="F16" s="1"/>
  <c r="D18"/>
  <c r="F18" s="1"/>
  <c r="D6"/>
  <c r="F6" s="1"/>
  <c r="D13"/>
  <c r="F13" s="1"/>
  <c r="D7"/>
  <c r="F7" s="1"/>
  <c r="D14"/>
  <c r="F14" s="1"/>
  <c r="D9"/>
  <c r="F9" s="1"/>
  <c r="D11"/>
  <c r="F11" s="1"/>
  <c r="D5"/>
  <c r="F5" s="1"/>
  <c r="D17"/>
  <c r="F17" s="1"/>
  <c r="D12"/>
  <c r="F12" s="1"/>
  <c r="D8"/>
  <c r="F8" s="1"/>
  <c r="D10"/>
  <c r="C22" i="4"/>
  <c r="C21"/>
  <c r="C23"/>
  <c r="D19"/>
  <c r="E19" s="1"/>
  <c r="G6"/>
  <c r="G7"/>
  <c r="G8"/>
  <c r="G9"/>
  <c r="G10"/>
  <c r="G11"/>
  <c r="G12"/>
  <c r="G13"/>
  <c r="G14"/>
  <c r="G15"/>
  <c r="G16"/>
  <c r="G17"/>
  <c r="G18"/>
  <c r="G5"/>
  <c r="F6"/>
  <c r="F7"/>
  <c r="F8"/>
  <c r="F9"/>
  <c r="F10"/>
  <c r="F11"/>
  <c r="F12"/>
  <c r="F13"/>
  <c r="F14"/>
  <c r="F15"/>
  <c r="F16"/>
  <c r="F17"/>
  <c r="F18"/>
  <c r="F5"/>
  <c r="E6"/>
  <c r="E7"/>
  <c r="E8"/>
  <c r="E9"/>
  <c r="E10"/>
  <c r="E11"/>
  <c r="E12"/>
  <c r="E13"/>
  <c r="E14"/>
  <c r="E15"/>
  <c r="E16"/>
  <c r="E17"/>
  <c r="E18"/>
  <c r="E5"/>
  <c r="D6"/>
  <c r="D7"/>
  <c r="D8"/>
  <c r="D9"/>
  <c r="D10"/>
  <c r="D11"/>
  <c r="D12"/>
  <c r="D13"/>
  <c r="D14"/>
  <c r="D15"/>
  <c r="D16"/>
  <c r="D17"/>
  <c r="D18"/>
  <c r="D5"/>
  <c r="H6" i="3" l="1"/>
  <c r="G6"/>
  <c r="G7"/>
  <c r="H7" s="1"/>
  <c r="G8"/>
  <c r="H8" s="1"/>
  <c r="G9"/>
  <c r="H9" s="1"/>
  <c r="G10"/>
  <c r="H10" s="1"/>
  <c r="G11"/>
  <c r="H11" s="1"/>
  <c r="G12"/>
  <c r="H12" s="1"/>
  <c r="G13"/>
  <c r="H13" s="1"/>
  <c r="H14"/>
  <c r="G14"/>
  <c r="G15"/>
  <c r="H15" s="1"/>
  <c r="G16"/>
  <c r="H16" s="1"/>
  <c r="G17"/>
  <c r="H17" s="1"/>
  <c r="G18"/>
  <c r="H18" s="1"/>
  <c r="F5"/>
  <c r="F13" i="2"/>
  <c r="F14"/>
  <c r="F15"/>
  <c r="G15" s="1"/>
  <c r="F16"/>
  <c r="F17"/>
  <c r="F18"/>
  <c r="G6"/>
  <c r="G7"/>
  <c r="G8"/>
  <c r="G9"/>
  <c r="G10"/>
  <c r="G11"/>
  <c r="G12"/>
  <c r="G13"/>
  <c r="G14"/>
  <c r="G16"/>
  <c r="G17"/>
  <c r="G18"/>
  <c r="F5"/>
  <c r="D19" i="1"/>
  <c r="E19"/>
  <c r="F19"/>
  <c r="G19" s="1"/>
  <c r="F10"/>
  <c r="G11"/>
  <c r="G14"/>
  <c r="G13"/>
  <c r="G18"/>
  <c r="G15"/>
  <c r="G5"/>
  <c r="G9"/>
  <c r="G7"/>
  <c r="G6"/>
  <c r="G16"/>
  <c r="G10"/>
  <c r="G8"/>
  <c r="G12"/>
  <c r="G17"/>
  <c r="G19" i="4"/>
  <c r="F19"/>
  <c r="G5" i="3" l="1"/>
  <c r="F19"/>
  <c r="G19" s="1"/>
  <c r="H5"/>
  <c r="H19" s="1"/>
  <c r="F19" i="2"/>
  <c r="G19" s="1"/>
  <c r="G5"/>
  <c r="H5" i="1"/>
  <c r="C22" i="2" l="1"/>
  <c r="C23"/>
  <c r="C21"/>
  <c r="C22" i="1"/>
  <c r="C23"/>
  <c r="C21"/>
</calcChain>
</file>

<file path=xl/sharedStrings.xml><?xml version="1.0" encoding="utf-8"?>
<sst xmlns="http://schemas.openxmlformats.org/spreadsheetml/2006/main" count="101" uniqueCount="30">
  <si>
    <t>ВЕДОМОСТЬ НАЧИСЛЕНИЯ ЗАРАБОТНОЙ ПЛАТЫ ЗА ОКТЯБРЬ 2020</t>
  </si>
  <si>
    <t>Табельный номер</t>
  </si>
  <si>
    <t>Фамилия И.О</t>
  </si>
  <si>
    <t>Оклад  (руб)</t>
  </si>
  <si>
    <t>Премия (руб)</t>
  </si>
  <si>
    <t>Всего начислено (Руб)</t>
  </si>
  <si>
    <t>Удержания (руб)</t>
  </si>
  <si>
    <t>К выдаче (руб)</t>
  </si>
  <si>
    <t>Петров</t>
  </si>
  <si>
    <t>Иванов И.Г</t>
  </si>
  <si>
    <t>Степанов А.Ш</t>
  </si>
  <si>
    <t>Шорохов С.М</t>
  </si>
  <si>
    <t>Галкин В.Ж</t>
  </si>
  <si>
    <t>Портнов М.Т</t>
  </si>
  <si>
    <t>Орлов.Н.Н</t>
  </si>
  <si>
    <t>Стпкина А.В</t>
  </si>
  <si>
    <t>Жарова Г.А</t>
  </si>
  <si>
    <t>Стольникова О.Д</t>
  </si>
  <si>
    <t>Дрынкина С.С</t>
  </si>
  <si>
    <t>Шпаро Н.Г</t>
  </si>
  <si>
    <t>Шакшин Р.Н</t>
  </si>
  <si>
    <t>Стрелков Р.Х</t>
  </si>
  <si>
    <t>Всего</t>
  </si>
  <si>
    <t>Максимальный доход</t>
  </si>
  <si>
    <t>Минимальный доход</t>
  </si>
  <si>
    <t xml:space="preserve">Средний доход </t>
  </si>
  <si>
    <t>Доплата</t>
  </si>
  <si>
    <t>ВЕДОМОСТЬ НАЧИСЛЕНИЯ ЗАРАБОТНОЙ ПЛАТЫ ЗА ДЕКАБРЬ 2020</t>
  </si>
  <si>
    <t>ВЕДОМОСТЬ НАЧИСЛЕНИЯ ЗАРАБОТНОЙ ПЛАТЫ ЗА НОЯБРЬ 2020</t>
  </si>
  <si>
    <t>ВЕДОМОСТЬ НАЧИСЛЕНИЯ ЗАРАБОТНОЙ ПЛАТЫ ЗА 4 КВАРТАЛ 2020</t>
  </si>
</sst>
</file>

<file path=xl/styles.xml><?xml version="1.0" encoding="utf-8"?>
<styleSheet xmlns="http://schemas.openxmlformats.org/spreadsheetml/2006/main">
  <fonts count="1">
    <font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top"/>
    </xf>
    <xf numFmtId="9" fontId="0" fillId="2" borderId="1" xfId="0" applyNumberFormat="1" applyFill="1" applyBorder="1" applyAlignment="1">
      <alignment vertical="center"/>
    </xf>
    <xf numFmtId="9" fontId="0" fillId="2" borderId="1" xfId="0" applyNumberFormat="1" applyFill="1" applyBorder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2" fontId="0" fillId="0" borderId="1" xfId="0" applyNumberFormat="1" applyBorder="1"/>
    <xf numFmtId="2" fontId="0" fillId="0" borderId="0" xfId="0" applyNumberFormat="1"/>
  </cellXfs>
  <cellStyles count="1">
    <cellStyle name="Обычный" xfId="0" builtinId="0"/>
  </cellStyles>
  <dxfs count="4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800" b="1" i="0" baseline="0"/>
              <a:t>Ведомость начисления зарплаты за декабрь </a:t>
            </a:r>
            <a:endParaRPr lang="ru-RU"/>
          </a:p>
        </c:rich>
      </c:tx>
      <c:layout/>
    </c:title>
    <c:plotArea>
      <c:layout/>
      <c:barChart>
        <c:barDir val="col"/>
        <c:grouping val="stacked"/>
        <c:ser>
          <c:idx val="0"/>
          <c:order val="0"/>
          <c:cat>
            <c:strRef>
              <c:f>'декабрь '!$B$5:$B$18</c:f>
              <c:strCache>
                <c:ptCount val="14"/>
                <c:pt idx="0">
                  <c:v>Галкин В.Ж</c:v>
                </c:pt>
                <c:pt idx="1">
                  <c:v>Дрынкина С.С</c:v>
                </c:pt>
                <c:pt idx="2">
                  <c:v>Жарова Г.А</c:v>
                </c:pt>
                <c:pt idx="3">
                  <c:v>Иванов И.Г</c:v>
                </c:pt>
                <c:pt idx="4">
                  <c:v>Орлов.Н.Н</c:v>
                </c:pt>
                <c:pt idx="5">
                  <c:v>Петров</c:v>
                </c:pt>
                <c:pt idx="6">
                  <c:v>Портнов М.Т</c:v>
                </c:pt>
                <c:pt idx="7">
                  <c:v>Степанов А.Ш</c:v>
                </c:pt>
                <c:pt idx="8">
                  <c:v>Стольникова О.Д</c:v>
                </c:pt>
                <c:pt idx="9">
                  <c:v>Стпкина А.В</c:v>
                </c:pt>
                <c:pt idx="10">
                  <c:v>Стрелков Р.Х</c:v>
                </c:pt>
                <c:pt idx="11">
                  <c:v>Шакшин Р.Н</c:v>
                </c:pt>
                <c:pt idx="12">
                  <c:v>Шорохов С.М</c:v>
                </c:pt>
                <c:pt idx="13">
                  <c:v>Шпаро Н.Г</c:v>
                </c:pt>
              </c:strCache>
            </c:strRef>
          </c:cat>
          <c:val>
            <c:numRef>
              <c:f>'декабрь '!$C$5:$C$18</c:f>
              <c:numCache>
                <c:formatCode>0.00</c:formatCode>
                <c:ptCount val="14"/>
                <c:pt idx="0">
                  <c:v>5900</c:v>
                </c:pt>
                <c:pt idx="1">
                  <c:v>8000</c:v>
                </c:pt>
                <c:pt idx="2">
                  <c:v>7300</c:v>
                </c:pt>
                <c:pt idx="3">
                  <c:v>4850</c:v>
                </c:pt>
                <c:pt idx="4">
                  <c:v>6600</c:v>
                </c:pt>
                <c:pt idx="5">
                  <c:v>4500</c:v>
                </c:pt>
                <c:pt idx="6">
                  <c:v>6250</c:v>
                </c:pt>
                <c:pt idx="7">
                  <c:v>5200</c:v>
                </c:pt>
                <c:pt idx="8">
                  <c:v>6950</c:v>
                </c:pt>
                <c:pt idx="9">
                  <c:v>7650</c:v>
                </c:pt>
                <c:pt idx="10">
                  <c:v>9050</c:v>
                </c:pt>
                <c:pt idx="11">
                  <c:v>8700</c:v>
                </c:pt>
                <c:pt idx="12">
                  <c:v>5550</c:v>
                </c:pt>
                <c:pt idx="13">
                  <c:v>8350</c:v>
                </c:pt>
              </c:numCache>
            </c:numRef>
          </c:val>
        </c:ser>
        <c:overlap val="100"/>
        <c:axId val="131488768"/>
        <c:axId val="136200576"/>
      </c:barChart>
      <c:catAx>
        <c:axId val="131488768"/>
        <c:scaling>
          <c:orientation val="minMax"/>
        </c:scaling>
        <c:axPos val="b"/>
        <c:tickLblPos val="nextTo"/>
        <c:crossAx val="136200576"/>
        <c:crosses val="autoZero"/>
        <c:auto val="1"/>
        <c:lblAlgn val="ctr"/>
        <c:lblOffset val="100"/>
      </c:catAx>
      <c:valAx>
        <c:axId val="136200576"/>
        <c:scaling>
          <c:orientation val="minMax"/>
        </c:scaling>
        <c:delete val="1"/>
        <c:axPos val="l"/>
        <c:majorGridlines/>
        <c:numFmt formatCode="0.00" sourceLinked="1"/>
        <c:tickLblPos val="nextTo"/>
        <c:crossAx val="1314887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23</xdr:row>
      <xdr:rowOff>171450</xdr:rowOff>
    </xdr:from>
    <xdr:to>
      <xdr:col>7</xdr:col>
      <xdr:colOff>533400</xdr:colOff>
      <xdr:row>37</xdr:row>
      <xdr:rowOff>114300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topLeftCell="A4" workbookViewId="0">
      <selection activeCell="J9" sqref="J9"/>
    </sheetView>
  </sheetViews>
  <sheetFormatPr defaultRowHeight="15.75"/>
  <cols>
    <col min="1" max="1" width="11.125" customWidth="1"/>
    <col min="2" max="2" width="15.875" customWidth="1"/>
    <col min="3" max="3" width="8.25" customWidth="1"/>
    <col min="4" max="4" width="9" customWidth="1"/>
    <col min="5" max="5" width="9.625" customWidth="1"/>
    <col min="6" max="6" width="10.875" customWidth="1"/>
  </cols>
  <sheetData>
    <row r="1" spans="1:7">
      <c r="A1" s="3" t="s">
        <v>0</v>
      </c>
      <c r="B1" s="3"/>
      <c r="C1" s="3"/>
      <c r="D1" s="3"/>
      <c r="E1" s="3"/>
      <c r="F1" s="3"/>
    </row>
    <row r="2" spans="1:7">
      <c r="A2" s="2"/>
      <c r="B2" s="2"/>
      <c r="C2" s="2"/>
      <c r="D2" s="2"/>
    </row>
    <row r="3" spans="1:7" ht="60.75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spans="1:7">
      <c r="A4" s="6"/>
      <c r="B4" s="6"/>
      <c r="C4" s="6"/>
      <c r="D4" s="7">
        <v>0.27</v>
      </c>
      <c r="E4" s="6"/>
      <c r="F4" s="8">
        <v>0.13</v>
      </c>
      <c r="G4" s="6"/>
    </row>
    <row r="5" spans="1:7">
      <c r="A5" s="9">
        <v>200</v>
      </c>
      <c r="B5" s="10" t="s">
        <v>8</v>
      </c>
      <c r="C5" s="11">
        <v>4500</v>
      </c>
      <c r="D5" s="11">
        <f>C5*$D$4</f>
        <v>1215</v>
      </c>
      <c r="E5" s="11">
        <f>C5+D5</f>
        <v>5715</v>
      </c>
      <c r="F5" s="11">
        <f>E5*$F$4</f>
        <v>742.95</v>
      </c>
      <c r="G5" s="11">
        <f>E5-$F$5</f>
        <v>4972.05</v>
      </c>
    </row>
    <row r="6" spans="1:7">
      <c r="A6" s="9">
        <v>201</v>
      </c>
      <c r="B6" s="10" t="s">
        <v>9</v>
      </c>
      <c r="C6" s="11">
        <v>4850</v>
      </c>
      <c r="D6" s="11">
        <f t="shared" ref="D6:D18" si="0">C6*$D$4</f>
        <v>1309.5</v>
      </c>
      <c r="E6" s="11">
        <f t="shared" ref="E6:E19" si="1">C6+D6</f>
        <v>6159.5</v>
      </c>
      <c r="F6" s="11">
        <f t="shared" ref="F6:F19" si="2">E6*$F$4</f>
        <v>800.73500000000001</v>
      </c>
      <c r="G6" s="11">
        <f t="shared" ref="G6:G19" si="3">E6-$F$5</f>
        <v>5416.55</v>
      </c>
    </row>
    <row r="7" spans="1:7">
      <c r="A7" s="9">
        <v>202</v>
      </c>
      <c r="B7" s="10" t="s">
        <v>10</v>
      </c>
      <c r="C7" s="11">
        <v>5200</v>
      </c>
      <c r="D7" s="11">
        <f t="shared" si="0"/>
        <v>1404</v>
      </c>
      <c r="E7" s="11">
        <f t="shared" si="1"/>
        <v>6604</v>
      </c>
      <c r="F7" s="11">
        <f t="shared" si="2"/>
        <v>858.52</v>
      </c>
      <c r="G7" s="11">
        <f t="shared" si="3"/>
        <v>5861.05</v>
      </c>
    </row>
    <row r="8" spans="1:7">
      <c r="A8" s="9">
        <v>203</v>
      </c>
      <c r="B8" s="10" t="s">
        <v>11</v>
      </c>
      <c r="C8" s="11">
        <v>5550</v>
      </c>
      <c r="D8" s="11">
        <f t="shared" si="0"/>
        <v>1498.5</v>
      </c>
      <c r="E8" s="11">
        <f t="shared" si="1"/>
        <v>7048.5</v>
      </c>
      <c r="F8" s="11">
        <f t="shared" si="2"/>
        <v>916.30500000000006</v>
      </c>
      <c r="G8" s="11">
        <f t="shared" si="3"/>
        <v>6305.55</v>
      </c>
    </row>
    <row r="9" spans="1:7">
      <c r="A9" s="9">
        <v>204</v>
      </c>
      <c r="B9" s="10" t="s">
        <v>12</v>
      </c>
      <c r="C9" s="11">
        <v>5900</v>
      </c>
      <c r="D9" s="11">
        <f t="shared" si="0"/>
        <v>1593</v>
      </c>
      <c r="E9" s="11">
        <f t="shared" si="1"/>
        <v>7493</v>
      </c>
      <c r="F9" s="11">
        <f t="shared" si="2"/>
        <v>974.09</v>
      </c>
      <c r="G9" s="11">
        <f t="shared" si="3"/>
        <v>6750.05</v>
      </c>
    </row>
    <row r="10" spans="1:7">
      <c r="A10" s="9">
        <v>205</v>
      </c>
      <c r="B10" s="10" t="s">
        <v>13</v>
      </c>
      <c r="C10" s="11">
        <v>6250</v>
      </c>
      <c r="D10" s="11">
        <f t="shared" si="0"/>
        <v>1687.5</v>
      </c>
      <c r="E10" s="11">
        <f t="shared" si="1"/>
        <v>7937.5</v>
      </c>
      <c r="F10" s="11">
        <f t="shared" si="2"/>
        <v>1031.875</v>
      </c>
      <c r="G10" s="11">
        <f t="shared" si="3"/>
        <v>7194.55</v>
      </c>
    </row>
    <row r="11" spans="1:7">
      <c r="A11" s="9">
        <v>206</v>
      </c>
      <c r="B11" s="10" t="s">
        <v>14</v>
      </c>
      <c r="C11" s="11">
        <v>6600</v>
      </c>
      <c r="D11" s="11">
        <f t="shared" si="0"/>
        <v>1782.0000000000002</v>
      </c>
      <c r="E11" s="11">
        <f t="shared" si="1"/>
        <v>8382</v>
      </c>
      <c r="F11" s="11">
        <f t="shared" si="2"/>
        <v>1089.6600000000001</v>
      </c>
      <c r="G11" s="11">
        <f t="shared" si="3"/>
        <v>7639.05</v>
      </c>
    </row>
    <row r="12" spans="1:7">
      <c r="A12" s="9">
        <v>207</v>
      </c>
      <c r="B12" s="10" t="s">
        <v>15</v>
      </c>
      <c r="C12" s="11">
        <v>6950</v>
      </c>
      <c r="D12" s="11">
        <f t="shared" si="0"/>
        <v>1876.5000000000002</v>
      </c>
      <c r="E12" s="11">
        <f t="shared" si="1"/>
        <v>8826.5</v>
      </c>
      <c r="F12" s="11">
        <f t="shared" si="2"/>
        <v>1147.4449999999999</v>
      </c>
      <c r="G12" s="11">
        <f t="shared" si="3"/>
        <v>8083.55</v>
      </c>
    </row>
    <row r="13" spans="1:7">
      <c r="A13" s="9">
        <v>208</v>
      </c>
      <c r="B13" s="10" t="s">
        <v>16</v>
      </c>
      <c r="C13" s="11">
        <v>7300</v>
      </c>
      <c r="D13" s="11">
        <f t="shared" si="0"/>
        <v>1971.0000000000002</v>
      </c>
      <c r="E13" s="11">
        <f t="shared" si="1"/>
        <v>9271</v>
      </c>
      <c r="F13" s="11">
        <f t="shared" si="2"/>
        <v>1205.23</v>
      </c>
      <c r="G13" s="11">
        <f t="shared" si="3"/>
        <v>8528.0499999999993</v>
      </c>
    </row>
    <row r="14" spans="1:7">
      <c r="A14" s="9">
        <v>209</v>
      </c>
      <c r="B14" s="10" t="s">
        <v>17</v>
      </c>
      <c r="C14" s="11">
        <v>7650</v>
      </c>
      <c r="D14" s="11">
        <f t="shared" si="0"/>
        <v>2065.5</v>
      </c>
      <c r="E14" s="11">
        <f t="shared" si="1"/>
        <v>9715.5</v>
      </c>
      <c r="F14" s="11">
        <f t="shared" si="2"/>
        <v>1263.0150000000001</v>
      </c>
      <c r="G14" s="11">
        <f t="shared" si="3"/>
        <v>8972.5499999999993</v>
      </c>
    </row>
    <row r="15" spans="1:7">
      <c r="A15" s="9">
        <v>210</v>
      </c>
      <c r="B15" s="10" t="s">
        <v>18</v>
      </c>
      <c r="C15" s="11">
        <v>8000</v>
      </c>
      <c r="D15" s="11">
        <f t="shared" si="0"/>
        <v>2160</v>
      </c>
      <c r="E15" s="11">
        <f t="shared" si="1"/>
        <v>10160</v>
      </c>
      <c r="F15" s="11">
        <f t="shared" si="2"/>
        <v>1320.8</v>
      </c>
      <c r="G15" s="11">
        <f t="shared" si="3"/>
        <v>9417.0499999999993</v>
      </c>
    </row>
    <row r="16" spans="1:7">
      <c r="A16" s="9">
        <v>211</v>
      </c>
      <c r="B16" s="10" t="s">
        <v>19</v>
      </c>
      <c r="C16" s="11">
        <v>8350</v>
      </c>
      <c r="D16" s="11">
        <f t="shared" si="0"/>
        <v>2254.5</v>
      </c>
      <c r="E16" s="11">
        <f t="shared" si="1"/>
        <v>10604.5</v>
      </c>
      <c r="F16" s="11">
        <f t="shared" si="2"/>
        <v>1378.585</v>
      </c>
      <c r="G16" s="11">
        <f t="shared" si="3"/>
        <v>9861.5499999999993</v>
      </c>
    </row>
    <row r="17" spans="1:7">
      <c r="A17" s="9">
        <v>212</v>
      </c>
      <c r="B17" s="10" t="s">
        <v>20</v>
      </c>
      <c r="C17" s="11">
        <v>8700</v>
      </c>
      <c r="D17" s="11">
        <f t="shared" si="0"/>
        <v>2349</v>
      </c>
      <c r="E17" s="11">
        <f t="shared" si="1"/>
        <v>11049</v>
      </c>
      <c r="F17" s="11">
        <f t="shared" si="2"/>
        <v>1436.3700000000001</v>
      </c>
      <c r="G17" s="11">
        <f t="shared" si="3"/>
        <v>10306.049999999999</v>
      </c>
    </row>
    <row r="18" spans="1:7">
      <c r="A18" s="9">
        <v>213</v>
      </c>
      <c r="B18" s="10" t="s">
        <v>21</v>
      </c>
      <c r="C18" s="11">
        <v>9050</v>
      </c>
      <c r="D18" s="11">
        <f t="shared" si="0"/>
        <v>2443.5</v>
      </c>
      <c r="E18" s="11">
        <f t="shared" si="1"/>
        <v>11493.5</v>
      </c>
      <c r="F18" s="11">
        <f t="shared" si="2"/>
        <v>1494.155</v>
      </c>
      <c r="G18" s="11">
        <f t="shared" si="3"/>
        <v>10750.55</v>
      </c>
    </row>
    <row r="19" spans="1:7">
      <c r="A19" s="9"/>
      <c r="B19" s="5" t="s">
        <v>22</v>
      </c>
      <c r="C19" s="5">
        <v>94850</v>
      </c>
      <c r="D19" s="11">
        <f>SUM(D5:D18)</f>
        <v>25609.5</v>
      </c>
      <c r="E19" s="5">
        <f t="shared" si="1"/>
        <v>120459.5</v>
      </c>
      <c r="F19" s="5">
        <f t="shared" si="2"/>
        <v>15659.735000000001</v>
      </c>
      <c r="G19" s="5">
        <f t="shared" si="3"/>
        <v>119716.55</v>
      </c>
    </row>
    <row r="21" spans="1:7">
      <c r="A21" s="2" t="s">
        <v>23</v>
      </c>
      <c r="B21" s="2"/>
      <c r="C21" s="12">
        <f>MAX(G5:G18)</f>
        <v>10750.55</v>
      </c>
    </row>
    <row r="22" spans="1:7">
      <c r="A22" s="2" t="s">
        <v>24</v>
      </c>
      <c r="B22" s="2"/>
      <c r="C22" s="12">
        <f>MIN(G5:G18)</f>
        <v>4972.05</v>
      </c>
    </row>
    <row r="23" spans="1:7">
      <c r="A23" s="2" t="s">
        <v>25</v>
      </c>
      <c r="B23" s="2"/>
      <c r="C23" s="12">
        <f>AVERAGE(G5:G18)</f>
        <v>7861.300000000002</v>
      </c>
    </row>
  </sheetData>
  <mergeCells count="4">
    <mergeCell ref="A2:D2"/>
    <mergeCell ref="A21:B21"/>
    <mergeCell ref="A22:B22"/>
    <mergeCell ref="A23:B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I3" sqref="I3"/>
    </sheetView>
  </sheetViews>
  <sheetFormatPr defaultRowHeight="15.75"/>
  <cols>
    <col min="6" max="6" width="9.375" bestFit="1" customWidth="1"/>
    <col min="8" max="8" width="9.375" bestFit="1" customWidth="1"/>
  </cols>
  <sheetData>
    <row r="1" spans="1:8">
      <c r="A1" s="3" t="s">
        <v>28</v>
      </c>
      <c r="B1" s="3"/>
      <c r="C1" s="3"/>
      <c r="D1" s="3"/>
      <c r="E1" s="3"/>
      <c r="F1" s="3"/>
      <c r="G1" s="3"/>
    </row>
    <row r="2" spans="1:8">
      <c r="A2" s="2"/>
      <c r="B2" s="2"/>
      <c r="C2" s="2"/>
      <c r="D2" s="2"/>
      <c r="E2" s="1"/>
    </row>
    <row r="3" spans="1:8" ht="47.25">
      <c r="A3" s="4" t="s">
        <v>1</v>
      </c>
      <c r="B3" s="4" t="s">
        <v>2</v>
      </c>
      <c r="C3" s="4" t="s">
        <v>3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</row>
    <row r="4" spans="1:8">
      <c r="A4" s="6"/>
      <c r="B4" s="6"/>
      <c r="C4" s="6"/>
      <c r="D4" s="7">
        <v>0.32</v>
      </c>
      <c r="E4" s="7">
        <v>0.05</v>
      </c>
      <c r="F4" s="6"/>
      <c r="G4" s="8">
        <v>0.13</v>
      </c>
      <c r="H4" s="6"/>
    </row>
    <row r="5" spans="1:8">
      <c r="A5" s="9">
        <v>204</v>
      </c>
      <c r="B5" s="10" t="s">
        <v>12</v>
      </c>
      <c r="C5" s="11">
        <v>5900</v>
      </c>
      <c r="D5" s="11">
        <f>C5*$D$4</f>
        <v>1888</v>
      </c>
      <c r="E5" s="11">
        <f>C5*$E$4</f>
        <v>295</v>
      </c>
      <c r="F5" s="11">
        <f>C5+D5+E5</f>
        <v>8083</v>
      </c>
      <c r="G5" s="11">
        <f>F5*$G$4</f>
        <v>1050.79</v>
      </c>
      <c r="H5" s="11">
        <f>F5-$G$5</f>
        <v>7032.21</v>
      </c>
    </row>
    <row r="6" spans="1:8">
      <c r="A6" s="9">
        <v>210</v>
      </c>
      <c r="B6" s="10" t="s">
        <v>18</v>
      </c>
      <c r="C6" s="11">
        <v>8000</v>
      </c>
      <c r="D6" s="11">
        <f>C6*$D$4</f>
        <v>2560</v>
      </c>
      <c r="E6" s="11">
        <f>C6*$E$4</f>
        <v>400</v>
      </c>
      <c r="F6" s="11">
        <f>C6+D6+E6</f>
        <v>10960</v>
      </c>
      <c r="G6" s="11">
        <f>F6*$G$4</f>
        <v>1424.8</v>
      </c>
      <c r="H6" s="11">
        <f>F6-G6</f>
        <v>9535.2000000000007</v>
      </c>
    </row>
    <row r="7" spans="1:8">
      <c r="A7" s="9">
        <v>208</v>
      </c>
      <c r="B7" s="10" t="s">
        <v>16</v>
      </c>
      <c r="C7" s="11">
        <v>7300</v>
      </c>
      <c r="D7" s="11">
        <f>C7*$D$4</f>
        <v>2336</v>
      </c>
      <c r="E7" s="11">
        <f>C7*$E$4</f>
        <v>365</v>
      </c>
      <c r="F7" s="11">
        <f>C7+D7+E7</f>
        <v>10001</v>
      </c>
      <c r="G7" s="11">
        <f>F7*$G$4</f>
        <v>1300.1300000000001</v>
      </c>
      <c r="H7" s="11">
        <f t="shared" ref="H7:H18" si="0">F7-G7</f>
        <v>8700.869999999999</v>
      </c>
    </row>
    <row r="8" spans="1:8">
      <c r="A8" s="9">
        <v>201</v>
      </c>
      <c r="B8" s="10" t="s">
        <v>9</v>
      </c>
      <c r="C8" s="11">
        <v>4850</v>
      </c>
      <c r="D8" s="11">
        <f>C8*$D$4</f>
        <v>1552</v>
      </c>
      <c r="E8" s="11">
        <f>C8*$E$4</f>
        <v>242.5</v>
      </c>
      <c r="F8" s="11">
        <f>C8+D8+E8</f>
        <v>6644.5</v>
      </c>
      <c r="G8" s="11">
        <f>F8*$G$4</f>
        <v>863.78500000000008</v>
      </c>
      <c r="H8" s="11">
        <f t="shared" si="0"/>
        <v>5780.7150000000001</v>
      </c>
    </row>
    <row r="9" spans="1:8">
      <c r="A9" s="9">
        <v>206</v>
      </c>
      <c r="B9" s="10" t="s">
        <v>14</v>
      </c>
      <c r="C9" s="11">
        <v>6600</v>
      </c>
      <c r="D9" s="11">
        <f>C9*$D$4</f>
        <v>2112</v>
      </c>
      <c r="E9" s="11">
        <f>C9*$E$4</f>
        <v>330</v>
      </c>
      <c r="F9" s="11">
        <f>C9+D9+E9</f>
        <v>9042</v>
      </c>
      <c r="G9" s="11">
        <f>F9*$G$4</f>
        <v>1175.46</v>
      </c>
      <c r="H9" s="11">
        <f t="shared" si="0"/>
        <v>7866.54</v>
      </c>
    </row>
    <row r="10" spans="1:8">
      <c r="A10" s="9">
        <v>200</v>
      </c>
      <c r="B10" s="10" t="s">
        <v>8</v>
      </c>
      <c r="C10" s="11">
        <v>4500</v>
      </c>
      <c r="D10" s="11">
        <f>C10*$D$4</f>
        <v>1440</v>
      </c>
      <c r="E10" s="11">
        <f>C10*$E$4</f>
        <v>225</v>
      </c>
      <c r="F10" s="11">
        <f>C10+D10+E10</f>
        <v>6165</v>
      </c>
      <c r="G10" s="11">
        <f>F10*$G$4</f>
        <v>801.45</v>
      </c>
      <c r="H10" s="11">
        <f t="shared" si="0"/>
        <v>5363.55</v>
      </c>
    </row>
    <row r="11" spans="1:8">
      <c r="A11" s="9">
        <v>205</v>
      </c>
      <c r="B11" s="10" t="s">
        <v>13</v>
      </c>
      <c r="C11" s="11">
        <v>6250</v>
      </c>
      <c r="D11" s="11">
        <f>C11*$D$4</f>
        <v>2000</v>
      </c>
      <c r="E11" s="11">
        <f>C11*$E$4</f>
        <v>312.5</v>
      </c>
      <c r="F11" s="11">
        <f>C11+D11+E11</f>
        <v>8562.5</v>
      </c>
      <c r="G11" s="11">
        <f>F11*$G$4</f>
        <v>1113.125</v>
      </c>
      <c r="H11" s="11">
        <f t="shared" si="0"/>
        <v>7449.375</v>
      </c>
    </row>
    <row r="12" spans="1:8">
      <c r="A12" s="9">
        <v>202</v>
      </c>
      <c r="B12" s="10" t="s">
        <v>10</v>
      </c>
      <c r="C12" s="11">
        <v>5200</v>
      </c>
      <c r="D12" s="11">
        <f>C12*$D$4</f>
        <v>1664</v>
      </c>
      <c r="E12" s="11">
        <f>C12*$E$4</f>
        <v>260</v>
      </c>
      <c r="F12" s="11">
        <f>C12+D12+E12</f>
        <v>7124</v>
      </c>
      <c r="G12" s="11">
        <f>F12*$G$4</f>
        <v>926.12</v>
      </c>
      <c r="H12" s="11">
        <f t="shared" si="0"/>
        <v>6197.88</v>
      </c>
    </row>
    <row r="13" spans="1:8">
      <c r="A13" s="9">
        <v>209</v>
      </c>
      <c r="B13" s="10" t="s">
        <v>17</v>
      </c>
      <c r="C13" s="11">
        <v>6950</v>
      </c>
      <c r="D13" s="11">
        <f>C13*$D$4</f>
        <v>2224</v>
      </c>
      <c r="E13" s="11">
        <f>C13*$E$4</f>
        <v>347.5</v>
      </c>
      <c r="F13" s="11">
        <f>C13+D13+E13</f>
        <v>9521.5</v>
      </c>
      <c r="G13" s="11">
        <f>F13*$G$4</f>
        <v>1237.7950000000001</v>
      </c>
      <c r="H13" s="11">
        <f t="shared" si="0"/>
        <v>8283.7049999999999</v>
      </c>
    </row>
    <row r="14" spans="1:8">
      <c r="A14" s="9">
        <v>207</v>
      </c>
      <c r="B14" s="10" t="s">
        <v>15</v>
      </c>
      <c r="C14" s="11">
        <v>7650</v>
      </c>
      <c r="D14" s="11">
        <f>C14*$D$4</f>
        <v>2448</v>
      </c>
      <c r="E14" s="11">
        <f>C14*$E$4</f>
        <v>382.5</v>
      </c>
      <c r="F14" s="11">
        <f>C14+D14+E14</f>
        <v>10480.5</v>
      </c>
      <c r="G14" s="11">
        <f>F14*$G$4</f>
        <v>1362.4650000000001</v>
      </c>
      <c r="H14" s="11">
        <f t="shared" si="0"/>
        <v>9118.0349999999999</v>
      </c>
    </row>
    <row r="15" spans="1:8">
      <c r="A15" s="9">
        <v>213</v>
      </c>
      <c r="B15" s="10" t="s">
        <v>21</v>
      </c>
      <c r="C15" s="11">
        <v>9050</v>
      </c>
      <c r="D15" s="11">
        <f>C15*$D$4</f>
        <v>2896</v>
      </c>
      <c r="E15" s="11">
        <f>C15*$E$4</f>
        <v>452.5</v>
      </c>
      <c r="F15" s="11">
        <f>C15+D15+E15</f>
        <v>12398.5</v>
      </c>
      <c r="G15" s="11">
        <f>F15*$G$4</f>
        <v>1611.8050000000001</v>
      </c>
      <c r="H15" s="11">
        <f t="shared" si="0"/>
        <v>10786.695</v>
      </c>
    </row>
    <row r="16" spans="1:8">
      <c r="A16" s="9">
        <v>212</v>
      </c>
      <c r="B16" s="10" t="s">
        <v>20</v>
      </c>
      <c r="C16" s="11">
        <v>8700</v>
      </c>
      <c r="D16" s="11">
        <f>C16*$D$4</f>
        <v>2784</v>
      </c>
      <c r="E16" s="11">
        <f>C16*$E$4</f>
        <v>435</v>
      </c>
      <c r="F16" s="11">
        <f>C16+D16+E16</f>
        <v>11919</v>
      </c>
      <c r="G16" s="11">
        <f>F16*$G$4</f>
        <v>1549.47</v>
      </c>
      <c r="H16" s="11">
        <f t="shared" si="0"/>
        <v>10369.530000000001</v>
      </c>
    </row>
    <row r="17" spans="1:8">
      <c r="A17" s="9">
        <v>203</v>
      </c>
      <c r="B17" s="10" t="s">
        <v>11</v>
      </c>
      <c r="C17" s="11">
        <v>5550</v>
      </c>
      <c r="D17" s="11">
        <f>C17*$D$4</f>
        <v>1776</v>
      </c>
      <c r="E17" s="11">
        <f>C17*$E$4</f>
        <v>277.5</v>
      </c>
      <c r="F17" s="11">
        <f>C17+D17+E17</f>
        <v>7603.5</v>
      </c>
      <c r="G17" s="11">
        <f>F17*$G$4</f>
        <v>988.45500000000004</v>
      </c>
      <c r="H17" s="11">
        <f t="shared" si="0"/>
        <v>6615.0450000000001</v>
      </c>
    </row>
    <row r="18" spans="1:8">
      <c r="A18" s="9">
        <v>211</v>
      </c>
      <c r="B18" s="10" t="s">
        <v>19</v>
      </c>
      <c r="C18" s="11">
        <v>8350</v>
      </c>
      <c r="D18" s="11">
        <f>C18*$D$4</f>
        <v>2672</v>
      </c>
      <c r="E18" s="11">
        <f>C18*$E$4</f>
        <v>417.5</v>
      </c>
      <c r="F18" s="11">
        <f>C18+D18+E18</f>
        <v>11439.5</v>
      </c>
      <c r="G18" s="11">
        <f>F18*$G$4</f>
        <v>1487.135</v>
      </c>
      <c r="H18" s="11">
        <f t="shared" si="0"/>
        <v>9952.3649999999998</v>
      </c>
    </row>
    <row r="19" spans="1:8">
      <c r="A19" s="9"/>
      <c r="B19" s="5" t="s">
        <v>22</v>
      </c>
      <c r="C19" s="5">
        <v>94850</v>
      </c>
      <c r="D19" s="11">
        <f>SUM(D5:D18)</f>
        <v>30352</v>
      </c>
      <c r="E19" s="11">
        <f>SUM(E5:E18)</f>
        <v>4742.5</v>
      </c>
      <c r="F19" s="11">
        <f>SUM(F5:F18)</f>
        <v>129944.5</v>
      </c>
      <c r="G19" s="5">
        <f t="shared" ref="G6:G19" si="1">F19*$G$4</f>
        <v>16892.785</v>
      </c>
      <c r="H19" s="11">
        <f>SUM(H5:H18)</f>
        <v>113051.715</v>
      </c>
    </row>
    <row r="21" spans="1:8">
      <c r="A21" s="2" t="s">
        <v>23</v>
      </c>
      <c r="B21" s="2"/>
      <c r="C21" s="12">
        <f>MAX(H5:H18)</f>
        <v>10786.695</v>
      </c>
    </row>
    <row r="22" spans="1:8">
      <c r="A22" s="2" t="s">
        <v>24</v>
      </c>
      <c r="B22" s="2"/>
      <c r="C22" s="12">
        <f>MIN(H5:H18)</f>
        <v>5363.55</v>
      </c>
    </row>
    <row r="23" spans="1:8">
      <c r="A23" s="2" t="s">
        <v>25</v>
      </c>
      <c r="B23" s="2"/>
      <c r="C23" s="12">
        <f>AVERAGE(H5:H18)</f>
        <v>8075.1224999999995</v>
      </c>
    </row>
  </sheetData>
  <sortState ref="A5:H18">
    <sortCondition ref="B5:B18"/>
  </sortState>
  <mergeCells count="4">
    <mergeCell ref="A2:D2"/>
    <mergeCell ref="A21:B21"/>
    <mergeCell ref="A22:B22"/>
    <mergeCell ref="A23:B23"/>
  </mergeCells>
  <conditionalFormatting sqref="H5:H18">
    <cfRule type="cellIs" priority="7" operator="between">
      <formula>7000</formula>
      <formula>10000</formula>
    </cfRule>
    <cfRule type="cellIs" priority="6" operator="between">
      <formula>7000</formula>
      <formula>10000</formula>
    </cfRule>
    <cfRule type="cellIs" dxfId="35" priority="5" operator="equal">
      <formula>7000</formula>
    </cfRule>
    <cfRule type="cellIs" dxfId="36" priority="4" operator="equal">
      <formula>7000</formula>
    </cfRule>
    <cfRule type="cellIs" dxfId="37" priority="3" operator="between">
      <formula>7000</formula>
      <formula>10000</formula>
    </cfRule>
    <cfRule type="cellIs" dxfId="38" priority="2" operator="lessThan">
      <formula>7000</formula>
    </cfRule>
    <cfRule type="cellIs" dxfId="34" priority="1" operator="greaterThanOrEqual">
      <formula>10000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B5" sqref="B5:C18"/>
    </sheetView>
  </sheetViews>
  <sheetFormatPr defaultRowHeight="15.75"/>
  <cols>
    <col min="2" max="2" width="13.125" customWidth="1"/>
    <col min="6" max="6" width="10.625" customWidth="1"/>
    <col min="8" max="8" width="10.5" customWidth="1"/>
  </cols>
  <sheetData>
    <row r="1" spans="1:8">
      <c r="A1" s="3" t="s">
        <v>27</v>
      </c>
      <c r="B1" s="3"/>
      <c r="C1" s="3"/>
      <c r="D1" s="3"/>
      <c r="E1" s="3"/>
      <c r="F1" s="3"/>
      <c r="G1" s="3"/>
    </row>
    <row r="2" spans="1:8">
      <c r="A2" s="2"/>
      <c r="B2" s="2"/>
      <c r="C2" s="2"/>
      <c r="D2" s="2"/>
      <c r="E2" s="1"/>
    </row>
    <row r="3" spans="1:8" ht="47.25">
      <c r="A3" s="4" t="s">
        <v>1</v>
      </c>
      <c r="B3" s="4" t="s">
        <v>2</v>
      </c>
      <c r="C3" s="4" t="s">
        <v>3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</row>
    <row r="4" spans="1:8">
      <c r="A4" s="6"/>
      <c r="B4" s="6"/>
      <c r="C4" s="6"/>
      <c r="D4" s="7">
        <v>0.46</v>
      </c>
      <c r="E4" s="7">
        <v>0.08</v>
      </c>
      <c r="F4" s="6"/>
      <c r="G4" s="8">
        <v>0.13</v>
      </c>
      <c r="H4" s="6"/>
    </row>
    <row r="5" spans="1:8">
      <c r="A5" s="9">
        <v>204</v>
      </c>
      <c r="B5" s="10" t="s">
        <v>12</v>
      </c>
      <c r="C5" s="11">
        <v>5900</v>
      </c>
      <c r="D5" s="11">
        <f>C5*$D$4</f>
        <v>2714</v>
      </c>
      <c r="E5" s="11">
        <f>C5*$E$4</f>
        <v>472</v>
      </c>
      <c r="F5" s="11">
        <f>C5+D5+E5</f>
        <v>9086</v>
      </c>
      <c r="G5" s="11">
        <f>F5*$G$4</f>
        <v>1181.18</v>
      </c>
      <c r="H5" s="11">
        <f>F5-G5</f>
        <v>7904.82</v>
      </c>
    </row>
    <row r="6" spans="1:8">
      <c r="A6" s="9">
        <v>210</v>
      </c>
      <c r="B6" s="10" t="s">
        <v>18</v>
      </c>
      <c r="C6" s="11">
        <v>8000</v>
      </c>
      <c r="D6" s="11">
        <f>C6*$D$4</f>
        <v>3680</v>
      </c>
      <c r="E6" s="11">
        <f>C6*$E$4</f>
        <v>640</v>
      </c>
      <c r="F6" s="11">
        <f>C6+D6+E6</f>
        <v>12320</v>
      </c>
      <c r="G6" s="11">
        <f>F6*$G$4</f>
        <v>1601.6000000000001</v>
      </c>
      <c r="H6" s="11">
        <f t="shared" ref="H6:H18" si="0">F6-G6</f>
        <v>10718.4</v>
      </c>
    </row>
    <row r="7" spans="1:8">
      <c r="A7" s="9">
        <v>208</v>
      </c>
      <c r="B7" s="10" t="s">
        <v>16</v>
      </c>
      <c r="C7" s="11">
        <v>7300</v>
      </c>
      <c r="D7" s="11">
        <f>C7*$D$4</f>
        <v>3358</v>
      </c>
      <c r="E7" s="11">
        <f>C7*$E$4</f>
        <v>584</v>
      </c>
      <c r="F7" s="11">
        <f>C7+D7+E7</f>
        <v>11242</v>
      </c>
      <c r="G7" s="11">
        <f>F7*$G$4</f>
        <v>1461.46</v>
      </c>
      <c r="H7" s="11">
        <f t="shared" si="0"/>
        <v>9780.5400000000009</v>
      </c>
    </row>
    <row r="8" spans="1:8">
      <c r="A8" s="9">
        <v>201</v>
      </c>
      <c r="B8" s="10" t="s">
        <v>9</v>
      </c>
      <c r="C8" s="11">
        <v>4850</v>
      </c>
      <c r="D8" s="11">
        <f>C8*$D$4</f>
        <v>2231</v>
      </c>
      <c r="E8" s="11">
        <f>C8*$E$4</f>
        <v>388</v>
      </c>
      <c r="F8" s="11">
        <f>C8+D8+E8</f>
        <v>7469</v>
      </c>
      <c r="G8" s="11">
        <f>F8*$G$4</f>
        <v>970.97</v>
      </c>
      <c r="H8" s="11">
        <f t="shared" si="0"/>
        <v>6498.03</v>
      </c>
    </row>
    <row r="9" spans="1:8">
      <c r="A9" s="9">
        <v>206</v>
      </c>
      <c r="B9" s="10" t="s">
        <v>14</v>
      </c>
      <c r="C9" s="11">
        <v>6600</v>
      </c>
      <c r="D9" s="11">
        <f>C9*$D$4</f>
        <v>3036</v>
      </c>
      <c r="E9" s="11">
        <f>C9*$E$4</f>
        <v>528</v>
      </c>
      <c r="F9" s="11">
        <f>C9+D9+E9</f>
        <v>10164</v>
      </c>
      <c r="G9" s="11">
        <f>F9*$G$4</f>
        <v>1321.32</v>
      </c>
      <c r="H9" s="11">
        <f t="shared" si="0"/>
        <v>8842.68</v>
      </c>
    </row>
    <row r="10" spans="1:8">
      <c r="A10" s="9">
        <v>200</v>
      </c>
      <c r="B10" s="10" t="s">
        <v>8</v>
      </c>
      <c r="C10" s="11">
        <v>4500</v>
      </c>
      <c r="D10" s="11">
        <f>C10*$D$4</f>
        <v>2070</v>
      </c>
      <c r="E10" s="11">
        <f>C10*$E$4</f>
        <v>360</v>
      </c>
      <c r="F10" s="11">
        <f>C10+D10+E10</f>
        <v>6930</v>
      </c>
      <c r="G10" s="11">
        <f>F10*$G$4</f>
        <v>900.9</v>
      </c>
      <c r="H10" s="11">
        <f t="shared" si="0"/>
        <v>6029.1</v>
      </c>
    </row>
    <row r="11" spans="1:8">
      <c r="A11" s="9">
        <v>205</v>
      </c>
      <c r="B11" s="10" t="s">
        <v>13</v>
      </c>
      <c r="C11" s="11">
        <v>6250</v>
      </c>
      <c r="D11" s="11">
        <f>C11*$D$4</f>
        <v>2875</v>
      </c>
      <c r="E11" s="11">
        <f>C11*$E$4</f>
        <v>500</v>
      </c>
      <c r="F11" s="11">
        <f>C11+D11+E11</f>
        <v>9625</v>
      </c>
      <c r="G11" s="11">
        <f>F11*$G$4</f>
        <v>1251.25</v>
      </c>
      <c r="H11" s="11">
        <f t="shared" si="0"/>
        <v>8373.75</v>
      </c>
    </row>
    <row r="12" spans="1:8">
      <c r="A12" s="9">
        <v>202</v>
      </c>
      <c r="B12" s="10" t="s">
        <v>10</v>
      </c>
      <c r="C12" s="11">
        <v>5200</v>
      </c>
      <c r="D12" s="11">
        <f>C12*$D$4</f>
        <v>2392</v>
      </c>
      <c r="E12" s="11">
        <f>C12*$E$4</f>
        <v>416</v>
      </c>
      <c r="F12" s="11">
        <f>C12+D12+E12</f>
        <v>8008</v>
      </c>
      <c r="G12" s="11">
        <f>F12*$G$4</f>
        <v>1041.04</v>
      </c>
      <c r="H12" s="11">
        <f t="shared" si="0"/>
        <v>6966.96</v>
      </c>
    </row>
    <row r="13" spans="1:8">
      <c r="A13" s="9">
        <v>209</v>
      </c>
      <c r="B13" s="10" t="s">
        <v>17</v>
      </c>
      <c r="C13" s="11">
        <v>6950</v>
      </c>
      <c r="D13" s="11">
        <f>C13*$D$4</f>
        <v>3197</v>
      </c>
      <c r="E13" s="11">
        <f>C13*$E$4</f>
        <v>556</v>
      </c>
      <c r="F13" s="11">
        <f>C13+D13+E13</f>
        <v>10703</v>
      </c>
      <c r="G13" s="11">
        <f>F13*$G$4</f>
        <v>1391.39</v>
      </c>
      <c r="H13" s="11">
        <f t="shared" si="0"/>
        <v>9311.61</v>
      </c>
    </row>
    <row r="14" spans="1:8">
      <c r="A14" s="9">
        <v>207</v>
      </c>
      <c r="B14" s="10" t="s">
        <v>15</v>
      </c>
      <c r="C14" s="11">
        <v>7650</v>
      </c>
      <c r="D14" s="11">
        <f>C14*$D$4</f>
        <v>3519</v>
      </c>
      <c r="E14" s="11">
        <f>C14*$E$4</f>
        <v>612</v>
      </c>
      <c r="F14" s="11">
        <f>C14+D14+E14</f>
        <v>11781</v>
      </c>
      <c r="G14" s="11">
        <f>F14*$G$4</f>
        <v>1531.53</v>
      </c>
      <c r="H14" s="11">
        <f t="shared" si="0"/>
        <v>10249.469999999999</v>
      </c>
    </row>
    <row r="15" spans="1:8">
      <c r="A15" s="9">
        <v>213</v>
      </c>
      <c r="B15" s="10" t="s">
        <v>21</v>
      </c>
      <c r="C15" s="11">
        <v>9050</v>
      </c>
      <c r="D15" s="11">
        <f>C15*$D$4</f>
        <v>4163</v>
      </c>
      <c r="E15" s="11">
        <f>C15*$E$4</f>
        <v>724</v>
      </c>
      <c r="F15" s="11">
        <f>C15+D15+E15</f>
        <v>13937</v>
      </c>
      <c r="G15" s="11">
        <f>F15*$G$4</f>
        <v>1811.8100000000002</v>
      </c>
      <c r="H15" s="11">
        <f t="shared" si="0"/>
        <v>12125.19</v>
      </c>
    </row>
    <row r="16" spans="1:8">
      <c r="A16" s="9">
        <v>212</v>
      </c>
      <c r="B16" s="10" t="s">
        <v>20</v>
      </c>
      <c r="C16" s="11">
        <v>8700</v>
      </c>
      <c r="D16" s="11">
        <f>C16*$D$4</f>
        <v>4002</v>
      </c>
      <c r="E16" s="11">
        <f>C16*$E$4</f>
        <v>696</v>
      </c>
      <c r="F16" s="11">
        <f>C16+D16+E16</f>
        <v>13398</v>
      </c>
      <c r="G16" s="11">
        <f>F16*$G$4</f>
        <v>1741.74</v>
      </c>
      <c r="H16" s="11">
        <f t="shared" si="0"/>
        <v>11656.26</v>
      </c>
    </row>
    <row r="17" spans="1:8">
      <c r="A17" s="9">
        <v>203</v>
      </c>
      <c r="B17" s="10" t="s">
        <v>11</v>
      </c>
      <c r="C17" s="11">
        <v>5550</v>
      </c>
      <c r="D17" s="11">
        <f>C17*$D$4</f>
        <v>2553</v>
      </c>
      <c r="E17" s="11">
        <f>C17*$E$4</f>
        <v>444</v>
      </c>
      <c r="F17" s="11">
        <f>C17+D17+E17</f>
        <v>8547</v>
      </c>
      <c r="G17" s="11">
        <f>F17*$G$4</f>
        <v>1111.1100000000001</v>
      </c>
      <c r="H17" s="11">
        <f t="shared" si="0"/>
        <v>7435.8899999999994</v>
      </c>
    </row>
    <row r="18" spans="1:8">
      <c r="A18" s="9">
        <v>211</v>
      </c>
      <c r="B18" s="10" t="s">
        <v>19</v>
      </c>
      <c r="C18" s="11">
        <v>8350</v>
      </c>
      <c r="D18" s="11">
        <f>C18*$D$4</f>
        <v>3841</v>
      </c>
      <c r="E18" s="11">
        <f>C18*$E$4</f>
        <v>668</v>
      </c>
      <c r="F18" s="11">
        <f>C18+D18+E18</f>
        <v>12859</v>
      </c>
      <c r="G18" s="11">
        <f>F18*$G$4</f>
        <v>1671.67</v>
      </c>
      <c r="H18" s="11">
        <f t="shared" si="0"/>
        <v>11187.33</v>
      </c>
    </row>
    <row r="19" spans="1:8">
      <c r="A19" s="9"/>
      <c r="B19" s="5" t="s">
        <v>22</v>
      </c>
      <c r="C19" s="5">
        <v>94850</v>
      </c>
      <c r="D19" s="11">
        <f>SUM(D5:D18)</f>
        <v>43631</v>
      </c>
      <c r="E19" s="11">
        <f>SUM(E5:E18)</f>
        <v>7588</v>
      </c>
      <c r="F19" s="11">
        <f>SUM(F5:F18)</f>
        <v>146069</v>
      </c>
      <c r="G19" s="5">
        <f t="shared" ref="G19" si="1">F19*$G$4</f>
        <v>18988.97</v>
      </c>
      <c r="H19" s="11">
        <f>SUM(H5:H18)</f>
        <v>127080.03</v>
      </c>
    </row>
    <row r="21" spans="1:8">
      <c r="A21" s="2" t="s">
        <v>23</v>
      </c>
      <c r="B21" s="2"/>
      <c r="C21" s="12">
        <f>MAX(H5:H18)</f>
        <v>12125.19</v>
      </c>
    </row>
    <row r="22" spans="1:8">
      <c r="A22" s="2" t="s">
        <v>24</v>
      </c>
      <c r="B22" s="2"/>
      <c r="C22" s="12">
        <f>MIN(H5:H18)</f>
        <v>6029.1</v>
      </c>
    </row>
    <row r="23" spans="1:8">
      <c r="A23" s="2" t="s">
        <v>25</v>
      </c>
      <c r="B23" s="2"/>
      <c r="C23" s="12">
        <f>AVERAGE(H5:H18)</f>
        <v>9077.1450000000004</v>
      </c>
    </row>
  </sheetData>
  <mergeCells count="4">
    <mergeCell ref="A2:D2"/>
    <mergeCell ref="A21:B21"/>
    <mergeCell ref="A22:B22"/>
    <mergeCell ref="A23:B23"/>
  </mergeCells>
  <conditionalFormatting sqref="H5:H18">
    <cfRule type="cellIs" dxfId="20" priority="1" operator="greaterThanOrEqual">
      <formula>10000</formula>
    </cfRule>
    <cfRule type="cellIs" dxfId="21" priority="2" operator="lessThan">
      <formula>7000</formula>
    </cfRule>
    <cfRule type="cellIs" dxfId="22" priority="3" operator="between">
      <formula>7000</formula>
      <formula>10000</formula>
    </cfRule>
    <cfRule type="cellIs" dxfId="23" priority="4" operator="equal">
      <formula>7000</formula>
    </cfRule>
    <cfRule type="cellIs" dxfId="24" priority="5" operator="equal">
      <formula>7000</formula>
    </cfRule>
    <cfRule type="cellIs" priority="6" operator="between">
      <formula>7000</formula>
      <formula>10000</formula>
    </cfRule>
    <cfRule type="cellIs" priority="7" operator="between">
      <formula>7000</formula>
      <formula>10000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F5" sqref="F5"/>
    </sheetView>
  </sheetViews>
  <sheetFormatPr defaultRowHeight="15.75"/>
  <cols>
    <col min="6" max="6" width="10.25" customWidth="1"/>
    <col min="7" max="7" width="10.125" customWidth="1"/>
  </cols>
  <sheetData>
    <row r="1" spans="1:8">
      <c r="A1" s="3" t="s">
        <v>29</v>
      </c>
      <c r="B1" s="3"/>
      <c r="C1" s="3"/>
      <c r="D1" s="3"/>
      <c r="E1" s="3"/>
      <c r="F1" s="3"/>
      <c r="G1" s="3"/>
    </row>
    <row r="2" spans="1:8">
      <c r="A2" s="2"/>
      <c r="B2" s="2"/>
      <c r="C2" s="2"/>
      <c r="D2" s="2"/>
      <c r="E2" s="1"/>
    </row>
    <row r="3" spans="1:8" ht="47.25">
      <c r="A3" s="4" t="s">
        <v>1</v>
      </c>
      <c r="B3" s="4" t="s">
        <v>2</v>
      </c>
      <c r="C3" s="4"/>
      <c r="D3" s="4"/>
      <c r="E3" s="4"/>
      <c r="F3" s="4" t="s">
        <v>5</v>
      </c>
      <c r="G3" s="4" t="s">
        <v>6</v>
      </c>
      <c r="H3" s="4" t="s">
        <v>7</v>
      </c>
    </row>
    <row r="4" spans="1:8">
      <c r="A4" s="6"/>
      <c r="B4" s="6"/>
      <c r="C4" s="6"/>
      <c r="D4" s="7"/>
      <c r="E4" s="7"/>
      <c r="F4" s="6"/>
      <c r="G4" s="8">
        <v>0.13</v>
      </c>
      <c r="H4" s="6"/>
    </row>
    <row r="5" spans="1:8">
      <c r="A5" s="9">
        <v>204</v>
      </c>
      <c r="B5" s="10" t="s">
        <v>12</v>
      </c>
      <c r="C5" s="11"/>
      <c r="D5" s="11"/>
      <c r="E5" s="11"/>
      <c r="F5" s="11">
        <f>C5+D5+E5</f>
        <v>0</v>
      </c>
      <c r="G5" s="11">
        <f>F5*$G$4</f>
        <v>0</v>
      </c>
      <c r="H5" s="11">
        <f>F5-G5</f>
        <v>0</v>
      </c>
    </row>
    <row r="6" spans="1:8">
      <c r="A6" s="9">
        <v>210</v>
      </c>
      <c r="B6" s="10" t="s">
        <v>18</v>
      </c>
      <c r="C6" s="11"/>
      <c r="D6" s="11"/>
      <c r="E6" s="11"/>
      <c r="F6" s="11">
        <f>C6+D6+E6</f>
        <v>0</v>
      </c>
      <c r="G6" s="11">
        <f>F6*$G$4</f>
        <v>0</v>
      </c>
      <c r="H6" s="11">
        <f t="shared" ref="H6:H18" si="0">F6-G6</f>
        <v>0</v>
      </c>
    </row>
    <row r="7" spans="1:8">
      <c r="A7" s="9">
        <v>208</v>
      </c>
      <c r="B7" s="10" t="s">
        <v>16</v>
      </c>
      <c r="C7" s="11"/>
      <c r="D7" s="11"/>
      <c r="E7" s="11"/>
      <c r="F7" s="11">
        <f>C7+D7+E7</f>
        <v>0</v>
      </c>
      <c r="G7" s="11">
        <f>F7*$G$4</f>
        <v>0</v>
      </c>
      <c r="H7" s="11">
        <f t="shared" si="0"/>
        <v>0</v>
      </c>
    </row>
    <row r="8" spans="1:8">
      <c r="A8" s="9">
        <v>201</v>
      </c>
      <c r="B8" s="10" t="s">
        <v>9</v>
      </c>
      <c r="C8" s="11"/>
      <c r="D8" s="11"/>
      <c r="E8" s="11"/>
      <c r="F8" s="11">
        <f>C8+D8+E8</f>
        <v>0</v>
      </c>
      <c r="G8" s="11">
        <f>F8*$G$4</f>
        <v>0</v>
      </c>
      <c r="H8" s="11">
        <f t="shared" si="0"/>
        <v>0</v>
      </c>
    </row>
    <row r="9" spans="1:8">
      <c r="A9" s="9">
        <v>206</v>
      </c>
      <c r="B9" s="10" t="s">
        <v>14</v>
      </c>
      <c r="C9" s="11"/>
      <c r="D9" s="11"/>
      <c r="E9" s="11"/>
      <c r="F9" s="11">
        <f>C9+D9+E9</f>
        <v>0</v>
      </c>
      <c r="G9" s="11">
        <f>F9*$G$4</f>
        <v>0</v>
      </c>
      <c r="H9" s="11">
        <f t="shared" si="0"/>
        <v>0</v>
      </c>
    </row>
    <row r="10" spans="1:8">
      <c r="A10" s="9">
        <v>200</v>
      </c>
      <c r="B10" s="10" t="s">
        <v>8</v>
      </c>
      <c r="C10" s="11"/>
      <c r="D10" s="11"/>
      <c r="E10" s="11"/>
      <c r="F10" s="11">
        <f>C10+D10+E10</f>
        <v>0</v>
      </c>
      <c r="G10" s="11">
        <f>F10*$G$4</f>
        <v>0</v>
      </c>
      <c r="H10" s="11">
        <f t="shared" si="0"/>
        <v>0</v>
      </c>
    </row>
    <row r="11" spans="1:8">
      <c r="A11" s="9">
        <v>205</v>
      </c>
      <c r="B11" s="10" t="s">
        <v>13</v>
      </c>
      <c r="C11" s="11"/>
      <c r="D11" s="11"/>
      <c r="E11" s="11"/>
      <c r="F11" s="11">
        <f>C11+D11+E11</f>
        <v>0</v>
      </c>
      <c r="G11" s="11">
        <f>F11*$G$4</f>
        <v>0</v>
      </c>
      <c r="H11" s="11">
        <f t="shared" si="0"/>
        <v>0</v>
      </c>
    </row>
    <row r="12" spans="1:8">
      <c r="A12" s="9">
        <v>202</v>
      </c>
      <c r="B12" s="10" t="s">
        <v>10</v>
      </c>
      <c r="C12" s="11"/>
      <c r="D12" s="11"/>
      <c r="E12" s="11"/>
      <c r="F12" s="11">
        <f>C12+D12+E12</f>
        <v>0</v>
      </c>
      <c r="G12" s="11">
        <f>F12*$G$4</f>
        <v>0</v>
      </c>
      <c r="H12" s="11">
        <f t="shared" si="0"/>
        <v>0</v>
      </c>
    </row>
    <row r="13" spans="1:8">
      <c r="A13" s="9">
        <v>209</v>
      </c>
      <c r="B13" s="10" t="s">
        <v>17</v>
      </c>
      <c r="C13" s="11"/>
      <c r="D13" s="11"/>
      <c r="E13" s="11"/>
      <c r="F13" s="11">
        <f>C13+D13+E13</f>
        <v>0</v>
      </c>
      <c r="G13" s="11">
        <f>F13*$G$4</f>
        <v>0</v>
      </c>
      <c r="H13" s="11">
        <f t="shared" si="0"/>
        <v>0</v>
      </c>
    </row>
    <row r="14" spans="1:8">
      <c r="A14" s="9">
        <v>207</v>
      </c>
      <c r="B14" s="10" t="s">
        <v>15</v>
      </c>
      <c r="C14" s="11"/>
      <c r="D14" s="11"/>
      <c r="E14" s="11"/>
      <c r="F14" s="11">
        <f>C14+D14+E14</f>
        <v>0</v>
      </c>
      <c r="G14" s="11">
        <f>F14*$G$4</f>
        <v>0</v>
      </c>
      <c r="H14" s="11">
        <f t="shared" si="0"/>
        <v>0</v>
      </c>
    </row>
    <row r="15" spans="1:8">
      <c r="A15" s="9">
        <v>213</v>
      </c>
      <c r="B15" s="10" t="s">
        <v>21</v>
      </c>
      <c r="C15" s="11"/>
      <c r="D15" s="11"/>
      <c r="E15" s="11"/>
      <c r="F15" s="11">
        <f>C15+D15+E15</f>
        <v>0</v>
      </c>
      <c r="G15" s="11">
        <f>F15*$G$4</f>
        <v>0</v>
      </c>
      <c r="H15" s="11">
        <f t="shared" si="0"/>
        <v>0</v>
      </c>
    </row>
    <row r="16" spans="1:8">
      <c r="A16" s="9">
        <v>212</v>
      </c>
      <c r="B16" s="10" t="s">
        <v>20</v>
      </c>
      <c r="C16" s="11"/>
      <c r="D16" s="11"/>
      <c r="E16" s="11"/>
      <c r="F16" s="11">
        <f>C16+D16+E16</f>
        <v>0</v>
      </c>
      <c r="G16" s="11">
        <f>F16*$G$4</f>
        <v>0</v>
      </c>
      <c r="H16" s="11">
        <f t="shared" si="0"/>
        <v>0</v>
      </c>
    </row>
    <row r="17" spans="1:8">
      <c r="A17" s="9">
        <v>203</v>
      </c>
      <c r="B17" s="10" t="s">
        <v>11</v>
      </c>
      <c r="C17" s="11"/>
      <c r="D17" s="11"/>
      <c r="E17" s="11"/>
      <c r="F17" s="11">
        <f>C17+D17+E17</f>
        <v>0</v>
      </c>
      <c r="G17" s="11">
        <f>F17*$G$4</f>
        <v>0</v>
      </c>
      <c r="H17" s="11">
        <f t="shared" si="0"/>
        <v>0</v>
      </c>
    </row>
    <row r="18" spans="1:8">
      <c r="A18" s="9">
        <v>211</v>
      </c>
      <c r="B18" s="10" t="s">
        <v>19</v>
      </c>
      <c r="C18" s="11"/>
      <c r="D18" s="11"/>
      <c r="E18" s="11"/>
      <c r="F18" s="11">
        <f>C18+D18+E18</f>
        <v>0</v>
      </c>
      <c r="G18" s="11">
        <f>F18*$G$4</f>
        <v>0</v>
      </c>
      <c r="H18" s="11">
        <f t="shared" si="0"/>
        <v>0</v>
      </c>
    </row>
    <row r="19" spans="1:8">
      <c r="A19" s="9"/>
      <c r="B19" s="5" t="s">
        <v>22</v>
      </c>
      <c r="C19" s="5"/>
      <c r="D19" s="11"/>
      <c r="E19" s="11"/>
      <c r="F19" s="11">
        <f>SUM(F5:F18)</f>
        <v>0</v>
      </c>
      <c r="G19" s="5">
        <f t="shared" ref="G19" si="1">F19*$G$4</f>
        <v>0</v>
      </c>
      <c r="H19" s="11">
        <f>SUM(H5:H18)</f>
        <v>0</v>
      </c>
    </row>
  </sheetData>
  <mergeCells count="1">
    <mergeCell ref="A2:D2"/>
  </mergeCells>
  <conditionalFormatting sqref="H5:H18">
    <cfRule type="cellIs" dxfId="4" priority="1" operator="greaterThanOrEqual">
      <formula>10000</formula>
    </cfRule>
    <cfRule type="cellIs" dxfId="3" priority="2" operator="lessThan">
      <formula>7000</formula>
    </cfRule>
    <cfRule type="cellIs" dxfId="2" priority="3" operator="between">
      <formula>7000</formula>
      <formula>10000</formula>
    </cfRule>
    <cfRule type="cellIs" dxfId="1" priority="4" operator="equal">
      <formula>7000</formula>
    </cfRule>
    <cfRule type="cellIs" dxfId="0" priority="5" operator="equal">
      <formula>7000</formula>
    </cfRule>
    <cfRule type="cellIs" priority="6" operator="between">
      <formula>7000</formula>
      <formula>10000</formula>
    </cfRule>
    <cfRule type="cellIs" priority="7" operator="between">
      <formula>7000</formula>
      <formula>10000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октябрь</vt:lpstr>
      <vt:lpstr>ноябрь </vt:lpstr>
      <vt:lpstr>декабрь 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2020-10-27T07:10:54Z</dcterms:created>
  <dcterms:modified xsi:type="dcterms:W3CDTF">2020-10-27T08:43:21Z</dcterms:modified>
</cp:coreProperties>
</file>