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нимание!" sheetId="1" r:id="rId1"/>
    <sheet name="Оплата" sheetId="2" r:id="rId2"/>
    <sheet name="Табель" sheetId="3" r:id="rId3"/>
    <sheet name="Зачетная оценка" sheetId="4" r:id="rId4"/>
  </sheets>
  <calcPr calcId="124519"/>
</workbook>
</file>

<file path=xl/calcChain.xml><?xml version="1.0" encoding="utf-8"?>
<calcChain xmlns="http://schemas.openxmlformats.org/spreadsheetml/2006/main">
  <c r="I5" i="4"/>
  <c r="I6"/>
  <c r="I7"/>
  <c r="I4"/>
  <c r="H14" i="2"/>
  <c r="G14"/>
  <c r="F14"/>
  <c r="E14"/>
  <c r="H8"/>
  <c r="H9"/>
  <c r="H10"/>
  <c r="H11"/>
  <c r="H12"/>
  <c r="H13"/>
  <c r="H7"/>
  <c r="G8"/>
  <c r="G9"/>
  <c r="G10"/>
  <c r="G11"/>
  <c r="G12"/>
  <c r="G13"/>
  <c r="G7"/>
  <c r="F8"/>
  <c r="F9"/>
  <c r="F10"/>
  <c r="F11"/>
  <c r="F12"/>
  <c r="F13"/>
  <c r="F7"/>
  <c r="E8"/>
  <c r="E9"/>
  <c r="E10"/>
  <c r="E11"/>
  <c r="E12"/>
  <c r="E13"/>
  <c r="E7"/>
  <c r="AM4" i="3"/>
  <c r="AM5"/>
  <c r="AM6"/>
  <c r="AM7"/>
  <c r="AM8"/>
  <c r="AM9"/>
  <c r="AM3"/>
  <c r="AL4"/>
  <c r="AL5"/>
  <c r="AL6"/>
  <c r="AL7"/>
  <c r="AL8"/>
  <c r="AL9"/>
  <c r="AL3"/>
  <c r="AJ4"/>
  <c r="AJ5"/>
  <c r="AJ6"/>
  <c r="AJ7"/>
  <c r="AJ8"/>
  <c r="AJ9"/>
  <c r="AJ3"/>
  <c r="AK4"/>
  <c r="AK5"/>
  <c r="AK6"/>
  <c r="AK7"/>
  <c r="AK8"/>
  <c r="AK9"/>
  <c r="AK3"/>
  <c r="D17" i="1"/>
  <c r="C17"/>
  <c r="B17"/>
  <c r="D7"/>
  <c r="D8"/>
  <c r="D9"/>
  <c r="D10"/>
  <c r="D11"/>
  <c r="D12"/>
  <c r="D13"/>
  <c r="D14"/>
  <c r="D15"/>
  <c r="D16"/>
  <c r="D6"/>
  <c r="C7"/>
  <c r="C8"/>
  <c r="C9"/>
  <c r="C10"/>
  <c r="C11"/>
  <c r="C12"/>
  <c r="C13"/>
  <c r="C14"/>
  <c r="C15"/>
  <c r="C16"/>
  <c r="C6"/>
</calcChain>
</file>

<file path=xl/sharedStrings.xml><?xml version="1.0" encoding="utf-8"?>
<sst xmlns="http://schemas.openxmlformats.org/spreadsheetml/2006/main" count="205" uniqueCount="62">
  <si>
    <t>Скидка</t>
  </si>
  <si>
    <t>Скидка по клубным картам</t>
  </si>
  <si>
    <t>Наименование товара</t>
  </si>
  <si>
    <t>Цена</t>
  </si>
  <si>
    <t>Стоимость со
скидкой 12%</t>
  </si>
  <si>
    <t>Стоимость со
скидкой 24%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</si>
  <si>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</si>
  <si>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</si>
  <si>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</si>
  <si>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</si>
  <si>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</si>
  <si>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</si>
  <si>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</si>
  <si>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</si>
  <si>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DVD плеер</t>
  </si>
  <si>
    <t>MP-3 плеер</t>
  </si>
  <si>
    <t>Цифровой фотоаппарат</t>
  </si>
  <si>
    <t>ИТОГО</t>
  </si>
  <si>
    <t>ВНИМАНИЕ!</t>
  </si>
  <si>
    <t>Оплата за больничный</t>
  </si>
  <si>
    <t>Оплата за отпускные</t>
  </si>
  <si>
    <t>№ п/п</t>
  </si>
  <si>
    <t>Ф.И.О.</t>
  </si>
  <si>
    <t>Должность</t>
  </si>
  <si>
    <t>Ставка</t>
  </si>
  <si>
    <t>Оплата за</t>
  </si>
  <si>
    <t>раб.дней</t>
  </si>
  <si>
    <t>больничный</t>
  </si>
  <si>
    <t>отпускные</t>
  </si>
  <si>
    <t>Итого к
оплате</t>
  </si>
  <si>
    <t>Итого</t>
  </si>
  <si>
    <t>Шакирова Г.Г.</t>
  </si>
  <si>
    <t>Хамитова Р.З.</t>
  </si>
  <si>
    <t>Закирова Л.Б.</t>
  </si>
  <si>
    <t>Денисенко М.А.</t>
  </si>
  <si>
    <t>Бикбулатова И.В.</t>
  </si>
  <si>
    <t>Гареева Л.Р.</t>
  </si>
  <si>
    <t>Галимова Р.Б.</t>
  </si>
  <si>
    <t>Врач-эпид.</t>
  </si>
  <si>
    <t>Пом.эпид.</t>
  </si>
  <si>
    <t>Ст м/с</t>
  </si>
  <si>
    <t>М/с</t>
  </si>
  <si>
    <t>Сан.</t>
  </si>
  <si>
    <t>Дезинф.</t>
  </si>
  <si>
    <t>Оплата за раб.дни</t>
  </si>
  <si>
    <t>ТАБЕЛЬ ИЮЛЬ 2010 год</t>
  </si>
  <si>
    <t>№</t>
  </si>
  <si>
    <t>Часы</t>
  </si>
  <si>
    <t>Кол-во
раб.дней</t>
  </si>
  <si>
    <t>Кол-во
больничных
дней</t>
  </si>
  <si>
    <t>Кол-во
отпускных
дней</t>
  </si>
  <si>
    <t>О</t>
  </si>
  <si>
    <t>В</t>
  </si>
  <si>
    <t>Б/Л</t>
  </si>
  <si>
    <t>№ 
п/п</t>
  </si>
  <si>
    <t>ФИО</t>
  </si>
  <si>
    <t>Дата проведения занятий</t>
  </si>
  <si>
    <t>Зачетная 
оценка</t>
  </si>
  <si>
    <t>Иванов</t>
  </si>
  <si>
    <t>Петров</t>
  </si>
  <si>
    <t>Сидоров</t>
  </si>
  <si>
    <t>Кузьмин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</si>
</sst>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_-* #,##0_р_._-;\-* #,##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 vertical="top"/>
    </xf>
    <xf numFmtId="166" fontId="0" fillId="0" borderId="14" xfId="0" applyNumberFormat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успеваемости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'Зачетная оценка'!$B$4</c:f>
              <c:strCache>
                <c:ptCount val="1"/>
                <c:pt idx="0">
                  <c:v>Иванов</c:v>
                </c:pt>
              </c:strCache>
            </c:strRef>
          </c:tx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оценка'!$C$4:$H$4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оценка'!$B$5</c:f>
              <c:strCache>
                <c:ptCount val="1"/>
                <c:pt idx="0">
                  <c:v>Петров</c:v>
                </c:pt>
              </c:strCache>
            </c:strRef>
          </c:tx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оценка'!$C$5:$H$5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оценка'!$B$6</c:f>
              <c:strCache>
                <c:ptCount val="1"/>
                <c:pt idx="0">
                  <c:v>Сидоров</c:v>
                </c:pt>
              </c:strCache>
            </c:strRef>
          </c:tx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оценка'!$C$6:$H$6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оценка'!$B$7</c:f>
              <c:strCache>
                <c:ptCount val="1"/>
                <c:pt idx="0">
                  <c:v>Кузьмин</c:v>
                </c:pt>
              </c:strCache>
            </c:strRef>
          </c:tx>
          <c:cat>
            <c:multiLvlStrRef>
              <c:f>'Зачетная оценка'!$C$2:$H$3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оценка'!$C$7:$H$7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axId val="58627200"/>
        <c:axId val="58628736"/>
      </c:barChart>
      <c:catAx>
        <c:axId val="58627200"/>
        <c:scaling>
          <c:orientation val="minMax"/>
        </c:scaling>
        <c:axPos val="b"/>
        <c:numFmt formatCode="dd/mm/yyyy" sourceLinked="1"/>
        <c:tickLblPos val="nextTo"/>
        <c:crossAx val="58628736"/>
        <c:crosses val="autoZero"/>
        <c:auto val="1"/>
        <c:lblAlgn val="ctr"/>
        <c:lblOffset val="100"/>
      </c:catAx>
      <c:valAx>
        <c:axId val="58628736"/>
        <c:scaling>
          <c:orientation val="minMax"/>
        </c:scaling>
        <c:axPos val="l"/>
        <c:majorGridlines/>
        <c:numFmt formatCode="General" sourceLinked="1"/>
        <c:tickLblPos val="nextTo"/>
        <c:crossAx val="5862720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layout/>
      <c:spPr>
        <a:ln>
          <a:solidFill>
            <a:schemeClr val="accent4">
              <a:lumMod val="75000"/>
            </a:schemeClr>
          </a:solidFill>
        </a:ln>
      </c:sp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Зачетная</a:t>
            </a:r>
            <a:r>
              <a:rPr lang="ru-RU" baseline="0"/>
              <a:t> оценка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Pos val="outEnd"/>
            <c:showCatName val="1"/>
            <c:showPercent val="1"/>
            <c:showLeaderLines val="1"/>
          </c:dLbls>
          <c:cat>
            <c:strRef>
              <c:f>'Зачетная оценка'!$B$4:$B$7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'Зачетная оценка'!$I$4:$I$7</c:f>
              <c:numCache>
                <c:formatCode>0</c:formatCode>
                <c:ptCount val="4"/>
                <c:pt idx="0">
                  <c:v>3.3333333333333335</c:v>
                </c:pt>
                <c:pt idx="1">
                  <c:v>4</c:v>
                </c:pt>
                <c:pt idx="2">
                  <c:v>4.666666666666667</c:v>
                </c:pt>
                <c:pt idx="3">
                  <c:v>5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152400</xdr:rowOff>
    </xdr:from>
    <xdr:to>
      <xdr:col>7</xdr:col>
      <xdr:colOff>409575</xdr:colOff>
      <xdr:row>23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542925</xdr:colOff>
      <xdr:row>9</xdr:row>
      <xdr:rowOff>0</xdr:rowOff>
    </xdr:from>
    <xdr:to>
      <xdr:col>16</xdr:col>
      <xdr:colOff>142875</xdr:colOff>
      <xdr:row>23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D17" sqref="D17"/>
    </sheetView>
  </sheetViews>
  <sheetFormatPr defaultRowHeight="15"/>
  <cols>
    <col min="1" max="1" width="26.140625" customWidth="1"/>
    <col min="2" max="2" width="12.140625" customWidth="1"/>
    <col min="3" max="3" width="13.28515625" customWidth="1"/>
    <col min="4" max="4" width="14.85546875" customWidth="1"/>
  </cols>
  <sheetData>
    <row r="2" spans="1:4" ht="18.75">
      <c r="A2" s="9" t="s">
        <v>18</v>
      </c>
      <c r="B2" s="9"/>
      <c r="C2" s="9"/>
      <c r="D2" s="9"/>
    </row>
    <row r="3" spans="1:4">
      <c r="A3" t="s">
        <v>0</v>
      </c>
      <c r="B3" s="1">
        <v>0.12</v>
      </c>
    </row>
    <row r="4" spans="1:4" ht="15.75" thickBot="1">
      <c r="A4" t="s">
        <v>1</v>
      </c>
      <c r="B4" s="1">
        <v>0.24</v>
      </c>
    </row>
    <row r="5" spans="1:4" ht="30">
      <c r="A5" s="11" t="s">
        <v>2</v>
      </c>
      <c r="B5" s="12" t="s">
        <v>3</v>
      </c>
      <c r="C5" s="13" t="s">
        <v>4</v>
      </c>
      <c r="D5" s="14" t="s">
        <v>5</v>
      </c>
    </row>
    <row r="6" spans="1:4">
      <c r="A6" s="8" t="s">
        <v>6</v>
      </c>
      <c r="B6" s="15">
        <v>35000</v>
      </c>
      <c r="C6" s="23">
        <f>B6-(B6*$B$3)</f>
        <v>30800</v>
      </c>
      <c r="D6" s="16">
        <f>B6-(B6*$B$4)</f>
        <v>26600</v>
      </c>
    </row>
    <row r="7" spans="1:4">
      <c r="A7" s="8" t="s">
        <v>7</v>
      </c>
      <c r="B7" s="15">
        <v>7000</v>
      </c>
      <c r="C7" s="23">
        <f t="shared" ref="C7:C16" si="0">B7-(B7*$B$3)</f>
        <v>6160</v>
      </c>
      <c r="D7" s="16">
        <f t="shared" ref="D7:D16" si="1">B7-(B7*$B$4)</f>
        <v>5320</v>
      </c>
    </row>
    <row r="8" spans="1:4">
      <c r="A8" s="8" t="s">
        <v>8</v>
      </c>
      <c r="B8" s="15">
        <v>1200</v>
      </c>
      <c r="C8" s="23">
        <f t="shared" si="0"/>
        <v>1056</v>
      </c>
      <c r="D8" s="16">
        <f t="shared" si="1"/>
        <v>912</v>
      </c>
    </row>
    <row r="9" spans="1:4">
      <c r="A9" s="8" t="s">
        <v>9</v>
      </c>
      <c r="B9" s="15">
        <v>36800</v>
      </c>
      <c r="C9" s="23">
        <f t="shared" si="0"/>
        <v>32384</v>
      </c>
      <c r="D9" s="16">
        <f t="shared" si="1"/>
        <v>27968</v>
      </c>
    </row>
    <row r="10" spans="1:4">
      <c r="A10" s="8" t="s">
        <v>10</v>
      </c>
      <c r="B10" s="15">
        <v>4000</v>
      </c>
      <c r="C10" s="23">
        <f t="shared" si="0"/>
        <v>3520</v>
      </c>
      <c r="D10" s="16">
        <f t="shared" si="1"/>
        <v>3040</v>
      </c>
    </row>
    <row r="11" spans="1:4">
      <c r="A11" s="8" t="s">
        <v>11</v>
      </c>
      <c r="B11" s="15">
        <v>2500</v>
      </c>
      <c r="C11" s="23">
        <f t="shared" si="0"/>
        <v>2200</v>
      </c>
      <c r="D11" s="16">
        <f t="shared" si="1"/>
        <v>1900</v>
      </c>
    </row>
    <row r="12" spans="1:4">
      <c r="A12" s="8" t="s">
        <v>12</v>
      </c>
      <c r="B12" s="15">
        <v>1500</v>
      </c>
      <c r="C12" s="23">
        <f t="shared" si="0"/>
        <v>1320</v>
      </c>
      <c r="D12" s="16">
        <f t="shared" si="1"/>
        <v>1140</v>
      </c>
    </row>
    <row r="13" spans="1:4">
      <c r="A13" s="8" t="s">
        <v>13</v>
      </c>
      <c r="B13" s="15">
        <v>1200</v>
      </c>
      <c r="C13" s="23">
        <f t="shared" si="0"/>
        <v>1056</v>
      </c>
      <c r="D13" s="16">
        <f t="shared" si="1"/>
        <v>912</v>
      </c>
    </row>
    <row r="14" spans="1:4">
      <c r="A14" s="8" t="s">
        <v>14</v>
      </c>
      <c r="B14" s="15">
        <v>5100</v>
      </c>
      <c r="C14" s="23">
        <f t="shared" si="0"/>
        <v>4488</v>
      </c>
      <c r="D14" s="16">
        <f t="shared" si="1"/>
        <v>3876</v>
      </c>
    </row>
    <row r="15" spans="1:4">
      <c r="A15" s="8" t="s">
        <v>15</v>
      </c>
      <c r="B15" s="15">
        <v>3400</v>
      </c>
      <c r="C15" s="23">
        <f t="shared" si="0"/>
        <v>2992</v>
      </c>
      <c r="D15" s="16">
        <f t="shared" si="1"/>
        <v>2584</v>
      </c>
    </row>
    <row r="16" spans="1:4">
      <c r="A16" s="8" t="s">
        <v>16</v>
      </c>
      <c r="B16" s="15">
        <v>8700</v>
      </c>
      <c r="C16" s="23">
        <f t="shared" si="0"/>
        <v>7656</v>
      </c>
      <c r="D16" s="16">
        <f t="shared" si="1"/>
        <v>6612</v>
      </c>
    </row>
    <row r="17" spans="1:4" ht="15.75" thickBot="1">
      <c r="A17" s="10" t="s">
        <v>17</v>
      </c>
      <c r="B17" s="17">
        <f>SUM(B6:B16)</f>
        <v>106400</v>
      </c>
      <c r="C17" s="24">
        <f>SUM(C6:C16)</f>
        <v>93632</v>
      </c>
      <c r="D17" s="18">
        <f>SUM(D6:D16)</f>
        <v>80864</v>
      </c>
    </row>
  </sheetData>
  <mergeCells count="1">
    <mergeCell ref="A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4"/>
  <sheetViews>
    <sheetView workbookViewId="0">
      <selection activeCell="H14" sqref="H14"/>
    </sheetView>
  </sheetViews>
  <sheetFormatPr defaultRowHeight="15"/>
  <cols>
    <col min="2" max="2" width="23.85546875" customWidth="1"/>
    <col min="3" max="3" width="16.7109375" customWidth="1"/>
    <col min="5" max="5" width="14.140625" customWidth="1"/>
    <col min="6" max="6" width="13.140625" customWidth="1"/>
    <col min="7" max="7" width="12.85546875" customWidth="1"/>
  </cols>
  <sheetData>
    <row r="2" spans="1:8">
      <c r="A2" s="4"/>
      <c r="B2" s="2" t="s">
        <v>44</v>
      </c>
      <c r="C2" s="6">
        <v>350</v>
      </c>
    </row>
    <row r="3" spans="1:8">
      <c r="B3" s="5" t="s">
        <v>19</v>
      </c>
      <c r="C3" s="6">
        <v>270</v>
      </c>
      <c r="D3" s="3"/>
    </row>
    <row r="4" spans="1:8" ht="15.75" thickBot="1">
      <c r="A4" s="4"/>
      <c r="B4" s="5" t="s">
        <v>20</v>
      </c>
      <c r="C4" s="7">
        <v>485</v>
      </c>
      <c r="D4" s="3"/>
    </row>
    <row r="5" spans="1:8">
      <c r="A5" s="26" t="s">
        <v>21</v>
      </c>
      <c r="B5" s="27" t="s">
        <v>22</v>
      </c>
      <c r="C5" s="27" t="s">
        <v>23</v>
      </c>
      <c r="D5" s="28" t="s">
        <v>24</v>
      </c>
      <c r="E5" s="27" t="s">
        <v>25</v>
      </c>
      <c r="F5" s="27"/>
      <c r="G5" s="27"/>
      <c r="H5" s="29" t="s">
        <v>29</v>
      </c>
    </row>
    <row r="6" spans="1:8" ht="39" customHeight="1">
      <c r="A6" s="30"/>
      <c r="B6" s="31"/>
      <c r="C6" s="31"/>
      <c r="D6" s="32"/>
      <c r="E6" s="33" t="s">
        <v>26</v>
      </c>
      <c r="F6" s="33" t="s">
        <v>27</v>
      </c>
      <c r="G6" s="33" t="s">
        <v>28</v>
      </c>
      <c r="H6" s="34"/>
    </row>
    <row r="7" spans="1:8">
      <c r="A7" s="25">
        <v>1</v>
      </c>
      <c r="B7" s="19" t="s">
        <v>31</v>
      </c>
      <c r="C7" s="19" t="s">
        <v>38</v>
      </c>
      <c r="D7" s="19">
        <v>1</v>
      </c>
      <c r="E7" s="19">
        <f>Табель!AK3*$C$2</f>
        <v>4550</v>
      </c>
      <c r="F7" s="19">
        <f>Табель!AL3*$C$3</f>
        <v>1350</v>
      </c>
      <c r="G7" s="19">
        <f>Табель!AM3*$C$4</f>
        <v>2425</v>
      </c>
      <c r="H7" s="20">
        <f>SUM(E7:G7)</f>
        <v>8325</v>
      </c>
    </row>
    <row r="8" spans="1:8">
      <c r="A8" s="25">
        <v>2</v>
      </c>
      <c r="B8" s="19" t="s">
        <v>32</v>
      </c>
      <c r="C8" s="19" t="s">
        <v>39</v>
      </c>
      <c r="D8" s="19">
        <v>1</v>
      </c>
      <c r="E8" s="19">
        <f>Табель!AK4*$C$2</f>
        <v>5250</v>
      </c>
      <c r="F8" s="19">
        <f>Табель!AL4*$C$3</f>
        <v>1350</v>
      </c>
      <c r="G8" s="19">
        <f>Табель!AM4*$C$4</f>
        <v>1455</v>
      </c>
      <c r="H8" s="20">
        <f t="shared" ref="H8:H13" si="0">SUM(E8:G8)</f>
        <v>8055</v>
      </c>
    </row>
    <row r="9" spans="1:8">
      <c r="A9" s="25">
        <v>3</v>
      </c>
      <c r="B9" s="19" t="s">
        <v>33</v>
      </c>
      <c r="C9" s="19" t="s">
        <v>40</v>
      </c>
      <c r="D9" s="19">
        <v>1</v>
      </c>
      <c r="E9" s="19">
        <f>Табель!AK5*$C$2</f>
        <v>6300</v>
      </c>
      <c r="F9" s="19">
        <f>Табель!AL5*$C$3</f>
        <v>0</v>
      </c>
      <c r="G9" s="19">
        <f>Табель!AM5*$C$4</f>
        <v>2425</v>
      </c>
      <c r="H9" s="20">
        <f t="shared" si="0"/>
        <v>8725</v>
      </c>
    </row>
    <row r="10" spans="1:8">
      <c r="A10" s="25">
        <v>4</v>
      </c>
      <c r="B10" s="19" t="s">
        <v>34</v>
      </c>
      <c r="C10" s="19" t="s">
        <v>41</v>
      </c>
      <c r="D10" s="19">
        <v>1</v>
      </c>
      <c r="E10" s="19">
        <f>Табель!AK6*$C$2</f>
        <v>3500</v>
      </c>
      <c r="F10" s="19">
        <f>Табель!AL6*$C$3</f>
        <v>0</v>
      </c>
      <c r="G10" s="19">
        <f>Табель!AM6*$C$4</f>
        <v>6305</v>
      </c>
      <c r="H10" s="20">
        <f t="shared" si="0"/>
        <v>9805</v>
      </c>
    </row>
    <row r="11" spans="1:8">
      <c r="A11" s="25">
        <v>5</v>
      </c>
      <c r="B11" s="19" t="s">
        <v>35</v>
      </c>
      <c r="C11" s="19" t="s">
        <v>42</v>
      </c>
      <c r="D11" s="19">
        <v>1</v>
      </c>
      <c r="E11" s="19">
        <f>Табель!AK7*$C$2</f>
        <v>3500</v>
      </c>
      <c r="F11" s="19">
        <f>Табель!AL7*$C$3</f>
        <v>0</v>
      </c>
      <c r="G11" s="19">
        <f>Табель!AM7*$C$4</f>
        <v>6305</v>
      </c>
      <c r="H11" s="20">
        <f t="shared" si="0"/>
        <v>9805</v>
      </c>
    </row>
    <row r="12" spans="1:8">
      <c r="A12" s="25">
        <v>6</v>
      </c>
      <c r="B12" s="19" t="s">
        <v>36</v>
      </c>
      <c r="C12" s="19" t="s">
        <v>42</v>
      </c>
      <c r="D12" s="19">
        <v>1</v>
      </c>
      <c r="E12" s="19">
        <f>Табель!AK8*$C$2</f>
        <v>4550</v>
      </c>
      <c r="F12" s="19">
        <f>Табель!AL8*$C$3</f>
        <v>0</v>
      </c>
      <c r="G12" s="19">
        <f>Табель!AM8*$C$4</f>
        <v>4850</v>
      </c>
      <c r="H12" s="20">
        <f t="shared" si="0"/>
        <v>9400</v>
      </c>
    </row>
    <row r="13" spans="1:8">
      <c r="A13" s="25">
        <v>7</v>
      </c>
      <c r="B13" s="19" t="s">
        <v>37</v>
      </c>
      <c r="C13" s="19" t="s">
        <v>43</v>
      </c>
      <c r="D13" s="19">
        <v>1</v>
      </c>
      <c r="E13" s="19">
        <f>Табель!AK9*$C$2</f>
        <v>3500</v>
      </c>
      <c r="F13" s="19">
        <f>Табель!AL9*$C$3</f>
        <v>2700</v>
      </c>
      <c r="G13" s="19">
        <f>Табель!AM9*$C$4</f>
        <v>1455</v>
      </c>
      <c r="H13" s="20">
        <f t="shared" si="0"/>
        <v>7655</v>
      </c>
    </row>
    <row r="14" spans="1:8" ht="15.75" thickBot="1">
      <c r="A14" s="35" t="s">
        <v>30</v>
      </c>
      <c r="B14" s="21"/>
      <c r="C14" s="21"/>
      <c r="D14" s="21"/>
      <c r="E14" s="21">
        <f>SUM(E7:E13)</f>
        <v>31150</v>
      </c>
      <c r="F14" s="21">
        <f>SUM(F7:F13)</f>
        <v>5400</v>
      </c>
      <c r="G14" s="21">
        <f>SUM(G7:G13)</f>
        <v>25220</v>
      </c>
      <c r="H14" s="22">
        <f>SUM(H7:H13)</f>
        <v>61770</v>
      </c>
    </row>
  </sheetData>
  <mergeCells count="6">
    <mergeCell ref="E5:G5"/>
    <mergeCell ref="A5:A6"/>
    <mergeCell ref="B5:B6"/>
    <mergeCell ref="C5:C6"/>
    <mergeCell ref="D5:D6"/>
    <mergeCell ref="H5:H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9"/>
  <sheetViews>
    <sheetView zoomScale="90" zoomScaleNormal="90" workbookViewId="0">
      <selection activeCell="Z18" sqref="Z18"/>
    </sheetView>
  </sheetViews>
  <sheetFormatPr defaultColWidth="3.42578125" defaultRowHeight="15"/>
  <cols>
    <col min="2" max="2" width="16.7109375" customWidth="1"/>
    <col min="3" max="3" width="13.85546875" customWidth="1"/>
    <col min="36" max="36" width="13.28515625" customWidth="1"/>
    <col min="37" max="37" width="9.42578125" customWidth="1"/>
    <col min="38" max="38" width="9.140625" customWidth="1"/>
    <col min="39" max="39" width="7.42578125" customWidth="1"/>
  </cols>
  <sheetData>
    <row r="1" spans="1:39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76.5" customHeight="1">
      <c r="A2" s="37" t="s">
        <v>46</v>
      </c>
      <c r="B2" s="37" t="s">
        <v>22</v>
      </c>
      <c r="C2" s="37" t="s">
        <v>23</v>
      </c>
      <c r="D2" s="38" t="s">
        <v>24</v>
      </c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37">
        <v>7</v>
      </c>
      <c r="L2" s="37">
        <v>8</v>
      </c>
      <c r="M2" s="37">
        <v>9</v>
      </c>
      <c r="N2" s="37">
        <v>10</v>
      </c>
      <c r="O2" s="37">
        <v>11</v>
      </c>
      <c r="P2" s="37">
        <v>12</v>
      </c>
      <c r="Q2" s="37">
        <v>13</v>
      </c>
      <c r="R2" s="37">
        <v>14</v>
      </c>
      <c r="S2" s="37">
        <v>15</v>
      </c>
      <c r="T2" s="37">
        <v>16</v>
      </c>
      <c r="U2" s="37">
        <v>17</v>
      </c>
      <c r="V2" s="37">
        <v>18</v>
      </c>
      <c r="W2" s="37">
        <v>19</v>
      </c>
      <c r="X2" s="37">
        <v>20</v>
      </c>
      <c r="Y2" s="37">
        <v>21</v>
      </c>
      <c r="Z2" s="37">
        <v>22</v>
      </c>
      <c r="AA2" s="37">
        <v>23</v>
      </c>
      <c r="AB2" s="37">
        <v>24</v>
      </c>
      <c r="AC2" s="37">
        <v>25</v>
      </c>
      <c r="AD2" s="37">
        <v>26</v>
      </c>
      <c r="AE2" s="37">
        <v>27</v>
      </c>
      <c r="AF2" s="37">
        <v>28</v>
      </c>
      <c r="AG2" s="37">
        <v>29</v>
      </c>
      <c r="AH2" s="37">
        <v>30</v>
      </c>
      <c r="AI2" s="37">
        <v>31</v>
      </c>
      <c r="AJ2" s="37" t="s">
        <v>47</v>
      </c>
      <c r="AK2" s="39" t="s">
        <v>48</v>
      </c>
      <c r="AL2" s="39" t="s">
        <v>49</v>
      </c>
      <c r="AM2" s="39" t="s">
        <v>50</v>
      </c>
    </row>
    <row r="3" spans="1:39">
      <c r="A3" s="37">
        <v>1</v>
      </c>
      <c r="B3" s="37" t="s">
        <v>31</v>
      </c>
      <c r="C3" s="37" t="s">
        <v>38</v>
      </c>
      <c r="D3" s="37">
        <v>1</v>
      </c>
      <c r="E3" s="37" t="s">
        <v>51</v>
      </c>
      <c r="F3" s="37" t="s">
        <v>51</v>
      </c>
      <c r="G3" s="37" t="s">
        <v>51</v>
      </c>
      <c r="H3" s="37" t="s">
        <v>51</v>
      </c>
      <c r="I3" s="37" t="s">
        <v>51</v>
      </c>
      <c r="J3" s="37" t="s">
        <v>52</v>
      </c>
      <c r="K3" s="37" t="s">
        <v>52</v>
      </c>
      <c r="L3" s="37">
        <v>8</v>
      </c>
      <c r="M3" s="37">
        <v>8</v>
      </c>
      <c r="N3" s="37">
        <v>8</v>
      </c>
      <c r="O3" s="37">
        <v>8</v>
      </c>
      <c r="P3" s="37">
        <v>8</v>
      </c>
      <c r="Q3" s="37" t="s">
        <v>52</v>
      </c>
      <c r="R3" s="37" t="s">
        <v>52</v>
      </c>
      <c r="S3" s="37">
        <v>8</v>
      </c>
      <c r="T3" s="37">
        <v>8</v>
      </c>
      <c r="U3" s="37">
        <v>8</v>
      </c>
      <c r="V3" s="37">
        <v>8</v>
      </c>
      <c r="W3" s="37">
        <v>8</v>
      </c>
      <c r="X3" s="37" t="s">
        <v>52</v>
      </c>
      <c r="Y3" s="37" t="s">
        <v>52</v>
      </c>
      <c r="Z3" s="37" t="s">
        <v>53</v>
      </c>
      <c r="AA3" s="37" t="s">
        <v>53</v>
      </c>
      <c r="AB3" s="37" t="s">
        <v>53</v>
      </c>
      <c r="AC3" s="37" t="s">
        <v>53</v>
      </c>
      <c r="AD3" s="37" t="s">
        <v>53</v>
      </c>
      <c r="AE3" s="37" t="s">
        <v>52</v>
      </c>
      <c r="AF3" s="37" t="s">
        <v>52</v>
      </c>
      <c r="AG3" s="37">
        <v>8</v>
      </c>
      <c r="AH3" s="37">
        <v>8</v>
      </c>
      <c r="AI3" s="37">
        <v>8</v>
      </c>
      <c r="AJ3" s="37">
        <f>AK3*8</f>
        <v>104</v>
      </c>
      <c r="AK3" s="37">
        <f>COUNTIF(E3:AI3,8)</f>
        <v>13</v>
      </c>
      <c r="AL3" s="37">
        <f>COUNTIF(E3:AI3,"Б/Л")</f>
        <v>5</v>
      </c>
      <c r="AM3" s="37">
        <f>COUNTIF(E3:AI3,"О")</f>
        <v>5</v>
      </c>
    </row>
    <row r="4" spans="1:39">
      <c r="A4" s="37">
        <v>2</v>
      </c>
      <c r="B4" s="37" t="s">
        <v>32</v>
      </c>
      <c r="C4" s="37" t="s">
        <v>39</v>
      </c>
      <c r="D4" s="37">
        <v>1</v>
      </c>
      <c r="E4" s="37">
        <v>8</v>
      </c>
      <c r="F4" s="37">
        <v>8</v>
      </c>
      <c r="G4" s="37">
        <v>8</v>
      </c>
      <c r="H4" s="37">
        <v>8</v>
      </c>
      <c r="I4" s="37">
        <v>8</v>
      </c>
      <c r="J4" s="37" t="s">
        <v>52</v>
      </c>
      <c r="K4" s="37" t="s">
        <v>52</v>
      </c>
      <c r="L4" s="37">
        <v>8</v>
      </c>
      <c r="M4" s="37">
        <v>8</v>
      </c>
      <c r="N4" s="37">
        <v>8</v>
      </c>
      <c r="O4" s="37">
        <v>8</v>
      </c>
      <c r="P4" s="37">
        <v>8</v>
      </c>
      <c r="Q4" s="37" t="s">
        <v>52</v>
      </c>
      <c r="R4" s="37" t="s">
        <v>52</v>
      </c>
      <c r="S4" s="37" t="s">
        <v>53</v>
      </c>
      <c r="T4" s="37" t="s">
        <v>53</v>
      </c>
      <c r="U4" s="37" t="s">
        <v>53</v>
      </c>
      <c r="V4" s="37" t="s">
        <v>53</v>
      </c>
      <c r="W4" s="37" t="s">
        <v>53</v>
      </c>
      <c r="X4" s="37" t="s">
        <v>52</v>
      </c>
      <c r="Y4" s="37" t="s">
        <v>52</v>
      </c>
      <c r="Z4" s="37">
        <v>8</v>
      </c>
      <c r="AA4" s="37">
        <v>8</v>
      </c>
      <c r="AB4" s="37">
        <v>8</v>
      </c>
      <c r="AC4" s="37">
        <v>8</v>
      </c>
      <c r="AD4" s="37">
        <v>8</v>
      </c>
      <c r="AE4" s="37" t="s">
        <v>52</v>
      </c>
      <c r="AF4" s="37" t="s">
        <v>52</v>
      </c>
      <c r="AG4" s="37" t="s">
        <v>51</v>
      </c>
      <c r="AH4" s="37" t="s">
        <v>51</v>
      </c>
      <c r="AI4" s="37" t="s">
        <v>51</v>
      </c>
      <c r="AJ4" s="37">
        <f t="shared" ref="AJ4:AJ9" si="0">AK4*8</f>
        <v>120</v>
      </c>
      <c r="AK4" s="37">
        <f t="shared" ref="AK4:AK9" si="1">COUNTIF(E4:AI4,8)</f>
        <v>15</v>
      </c>
      <c r="AL4" s="37">
        <f t="shared" ref="AL4:AL9" si="2">COUNTIF(E4:AI4,"Б/Л")</f>
        <v>5</v>
      </c>
      <c r="AM4" s="37">
        <f t="shared" ref="AM4:AM9" si="3">COUNTIF(E4:AI4,"О")</f>
        <v>3</v>
      </c>
    </row>
    <row r="5" spans="1:39">
      <c r="A5" s="37">
        <v>3</v>
      </c>
      <c r="B5" s="37" t="s">
        <v>33</v>
      </c>
      <c r="C5" s="37" t="s">
        <v>40</v>
      </c>
      <c r="D5" s="37">
        <v>1</v>
      </c>
      <c r="E5" s="37">
        <v>8</v>
      </c>
      <c r="F5" s="37">
        <v>8</v>
      </c>
      <c r="G5" s="37">
        <v>8</v>
      </c>
      <c r="H5" s="37">
        <v>8</v>
      </c>
      <c r="I5" s="37">
        <v>8</v>
      </c>
      <c r="J5" s="37" t="s">
        <v>52</v>
      </c>
      <c r="K5" s="37" t="s">
        <v>52</v>
      </c>
      <c r="L5" s="37" t="s">
        <v>51</v>
      </c>
      <c r="M5" s="37" t="s">
        <v>51</v>
      </c>
      <c r="N5" s="37" t="s">
        <v>51</v>
      </c>
      <c r="O5" s="37" t="s">
        <v>51</v>
      </c>
      <c r="P5" s="37" t="s">
        <v>51</v>
      </c>
      <c r="Q5" s="37" t="s">
        <v>52</v>
      </c>
      <c r="R5" s="37" t="s">
        <v>52</v>
      </c>
      <c r="S5" s="37">
        <v>8</v>
      </c>
      <c r="T5" s="37">
        <v>8</v>
      </c>
      <c r="U5" s="37">
        <v>8</v>
      </c>
      <c r="V5" s="37">
        <v>8</v>
      </c>
      <c r="W5" s="37">
        <v>8</v>
      </c>
      <c r="X5" s="37" t="s">
        <v>52</v>
      </c>
      <c r="Y5" s="37" t="s">
        <v>52</v>
      </c>
      <c r="Z5" s="37">
        <v>8</v>
      </c>
      <c r="AA5" s="37">
        <v>8</v>
      </c>
      <c r="AB5" s="37">
        <v>8</v>
      </c>
      <c r="AC5" s="37">
        <v>8</v>
      </c>
      <c r="AD5" s="37">
        <v>8</v>
      </c>
      <c r="AE5" s="37" t="s">
        <v>52</v>
      </c>
      <c r="AF5" s="37" t="s">
        <v>52</v>
      </c>
      <c r="AG5" s="37">
        <v>8</v>
      </c>
      <c r="AH5" s="37">
        <v>8</v>
      </c>
      <c r="AI5" s="37">
        <v>8</v>
      </c>
      <c r="AJ5" s="37">
        <f t="shared" si="0"/>
        <v>144</v>
      </c>
      <c r="AK5" s="37">
        <f t="shared" si="1"/>
        <v>18</v>
      </c>
      <c r="AL5" s="37">
        <f t="shared" si="2"/>
        <v>0</v>
      </c>
      <c r="AM5" s="37">
        <f t="shared" si="3"/>
        <v>5</v>
      </c>
    </row>
    <row r="6" spans="1:39">
      <c r="A6" s="37">
        <v>4</v>
      </c>
      <c r="B6" s="37" t="s">
        <v>34</v>
      </c>
      <c r="C6" s="37" t="s">
        <v>41</v>
      </c>
      <c r="D6" s="37">
        <v>1</v>
      </c>
      <c r="E6" s="37">
        <v>8</v>
      </c>
      <c r="F6" s="37">
        <v>8</v>
      </c>
      <c r="G6" s="37">
        <v>8</v>
      </c>
      <c r="H6" s="37">
        <v>8</v>
      </c>
      <c r="I6" s="37">
        <v>8</v>
      </c>
      <c r="J6" s="37" t="s">
        <v>52</v>
      </c>
      <c r="K6" s="37" t="s">
        <v>52</v>
      </c>
      <c r="L6" s="37">
        <v>8</v>
      </c>
      <c r="M6" s="37">
        <v>8</v>
      </c>
      <c r="N6" s="37">
        <v>8</v>
      </c>
      <c r="O6" s="37">
        <v>8</v>
      </c>
      <c r="P6" s="37">
        <v>8</v>
      </c>
      <c r="Q6" s="37" t="s">
        <v>52</v>
      </c>
      <c r="R6" s="37" t="s">
        <v>52</v>
      </c>
      <c r="S6" s="37" t="s">
        <v>51</v>
      </c>
      <c r="T6" s="37" t="s">
        <v>51</v>
      </c>
      <c r="U6" s="37" t="s">
        <v>51</v>
      </c>
      <c r="V6" s="37" t="s">
        <v>51</v>
      </c>
      <c r="W6" s="37" t="s">
        <v>51</v>
      </c>
      <c r="X6" s="37" t="s">
        <v>52</v>
      </c>
      <c r="Y6" s="37" t="s">
        <v>52</v>
      </c>
      <c r="Z6" s="37" t="s">
        <v>51</v>
      </c>
      <c r="AA6" s="37" t="s">
        <v>51</v>
      </c>
      <c r="AB6" s="37" t="s">
        <v>51</v>
      </c>
      <c r="AC6" s="37" t="s">
        <v>51</v>
      </c>
      <c r="AD6" s="37" t="s">
        <v>51</v>
      </c>
      <c r="AE6" s="37" t="s">
        <v>52</v>
      </c>
      <c r="AF6" s="37" t="s">
        <v>52</v>
      </c>
      <c r="AG6" s="37" t="s">
        <v>51</v>
      </c>
      <c r="AH6" s="37" t="s">
        <v>51</v>
      </c>
      <c r="AI6" s="37" t="s">
        <v>51</v>
      </c>
      <c r="AJ6" s="37">
        <f t="shared" si="0"/>
        <v>80</v>
      </c>
      <c r="AK6" s="37">
        <f t="shared" si="1"/>
        <v>10</v>
      </c>
      <c r="AL6" s="37">
        <f t="shared" si="2"/>
        <v>0</v>
      </c>
      <c r="AM6" s="37">
        <f t="shared" si="3"/>
        <v>13</v>
      </c>
    </row>
    <row r="7" spans="1:39">
      <c r="A7" s="37">
        <v>5</v>
      </c>
      <c r="B7" s="37" t="s">
        <v>35</v>
      </c>
      <c r="C7" s="37" t="s">
        <v>42</v>
      </c>
      <c r="D7" s="37">
        <v>1</v>
      </c>
      <c r="E7" s="37" t="s">
        <v>51</v>
      </c>
      <c r="F7" s="37" t="s">
        <v>51</v>
      </c>
      <c r="G7" s="37" t="s">
        <v>51</v>
      </c>
      <c r="H7" s="37" t="s">
        <v>51</v>
      </c>
      <c r="I7" s="37" t="s">
        <v>51</v>
      </c>
      <c r="J7" s="37" t="s">
        <v>52</v>
      </c>
      <c r="K7" s="37" t="s">
        <v>52</v>
      </c>
      <c r="L7" s="37" t="s">
        <v>51</v>
      </c>
      <c r="M7" s="37" t="s">
        <v>51</v>
      </c>
      <c r="N7" s="37" t="s">
        <v>51</v>
      </c>
      <c r="O7" s="37" t="s">
        <v>51</v>
      </c>
      <c r="P7" s="37" t="s">
        <v>51</v>
      </c>
      <c r="Q7" s="37" t="s">
        <v>52</v>
      </c>
      <c r="R7" s="37" t="s">
        <v>52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 t="s">
        <v>52</v>
      </c>
      <c r="Y7" s="37" t="s">
        <v>52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 t="s">
        <v>52</v>
      </c>
      <c r="AF7" s="37" t="s">
        <v>52</v>
      </c>
      <c r="AG7" s="37" t="s">
        <v>51</v>
      </c>
      <c r="AH7" s="37" t="s">
        <v>51</v>
      </c>
      <c r="AI7" s="37" t="s">
        <v>51</v>
      </c>
      <c r="AJ7" s="37">
        <f t="shared" si="0"/>
        <v>80</v>
      </c>
      <c r="AK7" s="37">
        <f t="shared" si="1"/>
        <v>10</v>
      </c>
      <c r="AL7" s="37">
        <f t="shared" si="2"/>
        <v>0</v>
      </c>
      <c r="AM7" s="37">
        <f t="shared" si="3"/>
        <v>13</v>
      </c>
    </row>
    <row r="8" spans="1:39">
      <c r="A8" s="37">
        <v>6</v>
      </c>
      <c r="B8" s="37" t="s">
        <v>36</v>
      </c>
      <c r="C8" s="37" t="s">
        <v>42</v>
      </c>
      <c r="D8" s="37">
        <v>1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 t="s">
        <v>52</v>
      </c>
      <c r="K8" s="37" t="s">
        <v>52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 t="s">
        <v>52</v>
      </c>
      <c r="R8" s="37" t="s">
        <v>52</v>
      </c>
      <c r="S8" s="37" t="s">
        <v>51</v>
      </c>
      <c r="T8" s="37" t="s">
        <v>51</v>
      </c>
      <c r="U8" s="37" t="s">
        <v>51</v>
      </c>
      <c r="V8" s="37" t="s">
        <v>51</v>
      </c>
      <c r="W8" s="37" t="s">
        <v>51</v>
      </c>
      <c r="X8" s="37" t="s">
        <v>52</v>
      </c>
      <c r="Y8" s="37" t="s">
        <v>52</v>
      </c>
      <c r="Z8" s="37" t="s">
        <v>51</v>
      </c>
      <c r="AA8" s="37" t="s">
        <v>51</v>
      </c>
      <c r="AB8" s="37" t="s">
        <v>51</v>
      </c>
      <c r="AC8" s="37" t="s">
        <v>51</v>
      </c>
      <c r="AD8" s="37" t="s">
        <v>51</v>
      </c>
      <c r="AE8" s="37" t="s">
        <v>52</v>
      </c>
      <c r="AF8" s="37" t="s">
        <v>52</v>
      </c>
      <c r="AG8" s="37">
        <v>8</v>
      </c>
      <c r="AH8" s="37">
        <v>8</v>
      </c>
      <c r="AI8" s="37">
        <v>8</v>
      </c>
      <c r="AJ8" s="37">
        <f t="shared" si="0"/>
        <v>104</v>
      </c>
      <c r="AK8" s="37">
        <f t="shared" si="1"/>
        <v>13</v>
      </c>
      <c r="AL8" s="37">
        <f t="shared" si="2"/>
        <v>0</v>
      </c>
      <c r="AM8" s="37">
        <f t="shared" si="3"/>
        <v>10</v>
      </c>
    </row>
    <row r="9" spans="1:39">
      <c r="A9" s="37">
        <v>7</v>
      </c>
      <c r="B9" s="37" t="s">
        <v>37</v>
      </c>
      <c r="C9" s="37" t="s">
        <v>43</v>
      </c>
      <c r="D9" s="37">
        <v>1</v>
      </c>
      <c r="E9" s="37" t="s">
        <v>53</v>
      </c>
      <c r="F9" s="37" t="s">
        <v>53</v>
      </c>
      <c r="G9" s="37" t="s">
        <v>53</v>
      </c>
      <c r="H9" s="37" t="s">
        <v>53</v>
      </c>
      <c r="I9" s="37" t="s">
        <v>53</v>
      </c>
      <c r="J9" s="37" t="s">
        <v>52</v>
      </c>
      <c r="K9" s="37" t="s">
        <v>52</v>
      </c>
      <c r="L9" s="37" t="s">
        <v>53</v>
      </c>
      <c r="M9" s="37" t="s">
        <v>53</v>
      </c>
      <c r="N9" s="37" t="s">
        <v>53</v>
      </c>
      <c r="O9" s="37" t="s">
        <v>53</v>
      </c>
      <c r="P9" s="37" t="s">
        <v>53</v>
      </c>
      <c r="Q9" s="37" t="s">
        <v>52</v>
      </c>
      <c r="R9" s="37" t="s">
        <v>52</v>
      </c>
      <c r="S9" s="37">
        <v>8</v>
      </c>
      <c r="T9" s="37">
        <v>8</v>
      </c>
      <c r="U9" s="37">
        <v>8</v>
      </c>
      <c r="V9" s="37">
        <v>8</v>
      </c>
      <c r="W9" s="37">
        <v>8</v>
      </c>
      <c r="X9" s="37" t="s">
        <v>52</v>
      </c>
      <c r="Y9" s="37" t="s">
        <v>52</v>
      </c>
      <c r="Z9" s="37">
        <v>8</v>
      </c>
      <c r="AA9" s="37">
        <v>8</v>
      </c>
      <c r="AB9" s="37">
        <v>8</v>
      </c>
      <c r="AC9" s="37">
        <v>8</v>
      </c>
      <c r="AD9" s="37">
        <v>8</v>
      </c>
      <c r="AE9" s="37" t="s">
        <v>52</v>
      </c>
      <c r="AF9" s="37" t="s">
        <v>52</v>
      </c>
      <c r="AG9" s="37" t="s">
        <v>51</v>
      </c>
      <c r="AH9" s="37" t="s">
        <v>51</v>
      </c>
      <c r="AI9" s="37" t="s">
        <v>51</v>
      </c>
      <c r="AJ9" s="37">
        <f t="shared" si="0"/>
        <v>80</v>
      </c>
      <c r="AK9" s="37">
        <f t="shared" si="1"/>
        <v>10</v>
      </c>
      <c r="AL9" s="37">
        <f t="shared" si="2"/>
        <v>10</v>
      </c>
      <c r="AM9" s="37">
        <f t="shared" si="3"/>
        <v>3</v>
      </c>
    </row>
  </sheetData>
  <mergeCells count="1">
    <mergeCell ref="A1:AM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7"/>
  <sheetViews>
    <sheetView workbookViewId="0">
      <selection activeCell="I4" sqref="I4"/>
    </sheetView>
  </sheetViews>
  <sheetFormatPr defaultRowHeight="15"/>
  <cols>
    <col min="1" max="1" width="4.85546875" customWidth="1"/>
    <col min="3" max="8" width="10.140625" bestFit="1" customWidth="1"/>
    <col min="9" max="9" width="10.5703125" customWidth="1"/>
  </cols>
  <sheetData>
    <row r="2" spans="1:9">
      <c r="A2" s="41" t="s">
        <v>54</v>
      </c>
      <c r="B2" s="42" t="s">
        <v>55</v>
      </c>
      <c r="C2" s="42" t="s">
        <v>56</v>
      </c>
      <c r="D2" s="42"/>
      <c r="E2" s="42"/>
      <c r="F2" s="42"/>
      <c r="G2" s="42"/>
      <c r="H2" s="42"/>
      <c r="I2" s="41" t="s">
        <v>57</v>
      </c>
    </row>
    <row r="3" spans="1:9" ht="33" customHeight="1">
      <c r="A3" s="42"/>
      <c r="B3" s="42"/>
      <c r="C3" s="43">
        <v>39142</v>
      </c>
      <c r="D3" s="43">
        <v>39158</v>
      </c>
      <c r="E3" s="43">
        <v>39172</v>
      </c>
      <c r="F3" s="43">
        <v>39186</v>
      </c>
      <c r="G3" s="43">
        <v>39200</v>
      </c>
      <c r="H3" s="43">
        <v>39214</v>
      </c>
      <c r="I3" s="42"/>
    </row>
    <row r="4" spans="1:9">
      <c r="A4" s="37">
        <v>1</v>
      </c>
      <c r="B4" s="37" t="s">
        <v>58</v>
      </c>
      <c r="C4" s="37">
        <v>4</v>
      </c>
      <c r="D4" s="37">
        <v>3</v>
      </c>
      <c r="E4" s="37">
        <v>4</v>
      </c>
      <c r="F4" s="37">
        <v>4</v>
      </c>
      <c r="G4" s="37">
        <v>2</v>
      </c>
      <c r="H4" s="37">
        <v>3</v>
      </c>
      <c r="I4" s="40">
        <f>(SUM(C4:H4))/6</f>
        <v>3.3333333333333335</v>
      </c>
    </row>
    <row r="5" spans="1:9">
      <c r="A5" s="37">
        <v>2</v>
      </c>
      <c r="B5" s="37" t="s">
        <v>59</v>
      </c>
      <c r="C5" s="37">
        <v>5</v>
      </c>
      <c r="D5" s="37">
        <v>5</v>
      </c>
      <c r="E5" s="37">
        <v>3</v>
      </c>
      <c r="F5" s="37">
        <v>4</v>
      </c>
      <c r="G5" s="37">
        <v>3</v>
      </c>
      <c r="H5" s="37">
        <v>4</v>
      </c>
      <c r="I5" s="40">
        <f t="shared" ref="I5:I7" si="0">(SUM(C5:H5))/6</f>
        <v>4</v>
      </c>
    </row>
    <row r="6" spans="1:9">
      <c r="A6" s="37">
        <v>3</v>
      </c>
      <c r="B6" s="37" t="s">
        <v>60</v>
      </c>
      <c r="C6" s="37">
        <v>4</v>
      </c>
      <c r="D6" s="37">
        <v>5</v>
      </c>
      <c r="E6" s="37">
        <v>5</v>
      </c>
      <c r="F6" s="37">
        <v>4</v>
      </c>
      <c r="G6" s="37">
        <v>5</v>
      </c>
      <c r="H6" s="37">
        <v>5</v>
      </c>
      <c r="I6" s="40">
        <f t="shared" si="0"/>
        <v>4.666666666666667</v>
      </c>
    </row>
    <row r="7" spans="1:9">
      <c r="A7" s="37">
        <v>4</v>
      </c>
      <c r="B7" s="37" t="s">
        <v>61</v>
      </c>
      <c r="C7" s="37">
        <v>5</v>
      </c>
      <c r="D7" s="37">
        <v>5</v>
      </c>
      <c r="E7" s="37">
        <v>5</v>
      </c>
      <c r="F7" s="37">
        <v>5</v>
      </c>
      <c r="G7" s="37">
        <v>5</v>
      </c>
      <c r="H7" s="37">
        <v>5</v>
      </c>
      <c r="I7" s="40">
        <f t="shared" si="0"/>
        <v>5</v>
      </c>
    </row>
  </sheetData>
  <mergeCells count="4">
    <mergeCell ref="C2:H2"/>
    <mergeCell ref="B2:B3"/>
    <mergeCell ref="A2:A3"/>
    <mergeCell ref="I2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Внимание!</vt:lpstr>
      <vt:lpstr>Оплата</vt:lpstr>
      <vt:lpstr>Табель</vt:lpstr>
      <vt:lpstr>Зачетная оценка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2020-08-26T10:34:20Z</dcterms:modified>
</cp:coreProperties>
</file>