
<file path=[Content_Types].xml><?xml version="1.0" encoding="utf-8"?>
<Types xmlns="http://schemas.openxmlformats.org/package/2006/content-types">
  <Default ContentType="image/gif" Extension="gif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Анализ текстов" sheetId="1" r:id="rId4"/>
    <sheet state="visible" name="Анализ офферов" sheetId="2" r:id="rId5"/>
    <sheet state="visible" name="Анализ знания бренда" sheetId="3" r:id="rId6"/>
    <sheet state="visible" name="Данные по трафику" sheetId="4" r:id="rId7"/>
    <sheet state="visible" name="Анализ бюджетов" sheetId="5" r:id="rId8"/>
  </sheets>
  <definedNames/>
  <calcPr/>
  <extLst>
    <ext uri="GoogleSheetsCustomDataVersion2">
      <go:sheetsCustomData xmlns:go="http://customooxmlschemas.google.com/" r:id="rId9" roundtripDataChecksum="6Cf+mT6GaGaaSpaNPXx2ED4iQ5BOmCOEjCoGVN2bDfA="/>
    </ext>
  </extLst>
</workbook>
</file>

<file path=xl/sharedStrings.xml><?xml version="1.0" encoding="utf-8"?>
<sst xmlns="http://schemas.openxmlformats.org/spreadsheetml/2006/main" count="116" uniqueCount="111">
  <si>
    <t>Конкурент</t>
  </si>
  <si>
    <t>Цена</t>
  </si>
  <si>
    <t>Сервис</t>
  </si>
  <si>
    <t>Акция</t>
  </si>
  <si>
    <t>Гарантия</t>
  </si>
  <si>
    <t>Доставка</t>
  </si>
  <si>
    <t>WOW</t>
  </si>
  <si>
    <t>Конкурент 1</t>
  </si>
  <si>
    <t>Скидка 39%</t>
  </si>
  <si>
    <t>1 год</t>
  </si>
  <si>
    <t>За 3 часа</t>
  </si>
  <si>
    <t>Тест драйв 14 дней</t>
  </si>
  <si>
    <t>Конкурент 2</t>
  </si>
  <si>
    <t>Power Bank в подарок</t>
  </si>
  <si>
    <t>Конкурент 3</t>
  </si>
  <si>
    <t>Чехол и стекло в подарок</t>
  </si>
  <si>
    <t>Более 85 магазинов</t>
  </si>
  <si>
    <t>Состав услуги</t>
  </si>
  <si>
    <t>Месторасположение</t>
  </si>
  <si>
    <t>Стоимость</t>
  </si>
  <si>
    <t>Досуг</t>
  </si>
  <si>
    <t xml:space="preserve">Дополнительные услуги </t>
  </si>
  <si>
    <t>Акция / уникальное предложение</t>
  </si>
  <si>
    <t>Следующий шаг</t>
  </si>
  <si>
    <t xml:space="preserve">5 разовое питание, замер температуры, давления, психологическая помощь, реабилитация </t>
  </si>
  <si>
    <t>1 пансионат, 5 км от КАД</t>
  </si>
  <si>
    <t>1350 р сутки</t>
  </si>
  <si>
    <t>Прогулки, бильярд, бассейн</t>
  </si>
  <si>
    <r>
      <rPr>
        <rFont val="Calibri"/>
        <color rgb="FF000000"/>
        <sz val="12.0"/>
      </rPr>
      <t>WIFI + Skype</t>
    </r>
    <r>
      <rPr>
        <rFont val="Calibri"/>
        <color rgb="FF000000"/>
        <sz val="12.0"/>
      </rPr>
      <t>, анализы - платно, трансфер - платно</t>
    </r>
  </si>
  <si>
    <t>Нет</t>
  </si>
  <si>
    <t>Отправьте заявку</t>
  </si>
  <si>
    <r>
      <rPr>
        <rFont val="Calibri"/>
        <color rgb="FF000000"/>
        <sz val="12.0"/>
      </rPr>
      <t>6 разовое питание</t>
    </r>
    <r>
      <rPr>
        <rFont val="Calibri"/>
        <color rgb="FF000000"/>
        <sz val="12.0"/>
      </rPr>
      <t>, гигиена, температура, пульс</t>
    </r>
  </si>
  <si>
    <t>1 пансионат, 10 км КАД</t>
  </si>
  <si>
    <t>1300 р в сутки</t>
  </si>
  <si>
    <t>Живопись, арт-терапия, шашки, лепка</t>
  </si>
  <si>
    <t>Видеонаблюдение, трансфер бесплатно</t>
  </si>
  <si>
    <t>Запишись на беседу с главврачом</t>
  </si>
  <si>
    <t>Пансионат класса люкс, 5 разовое питание, наблюдение врача, реабилитация инсульт, альцгеймер</t>
  </si>
  <si>
    <r>
      <rPr>
        <rFont val="Calibri"/>
        <color rgb="FF000000"/>
        <sz val="12.0"/>
      </rPr>
      <t>4 пансионата</t>
    </r>
    <r>
      <rPr>
        <rFont val="Calibri"/>
        <color rgb="FF000000"/>
        <sz val="12.0"/>
      </rPr>
      <t>, внутри города</t>
    </r>
  </si>
  <si>
    <t>1500 р в сутки</t>
  </si>
  <si>
    <t>Камин, телевизор, чтение вслух</t>
  </si>
  <si>
    <t>Трансфер платно, посещение в любое время суток</t>
  </si>
  <si>
    <t>Европейская кампания</t>
  </si>
  <si>
    <t>Получить консультацию</t>
  </si>
  <si>
    <t>Дата</t>
  </si>
  <si>
    <t>convertmonster</t>
  </si>
  <si>
    <t>texterra</t>
  </si>
  <si>
    <t>01.09.2022 - 30.09.2022</t>
  </si>
  <si>
    <t>01.10.2022 - 31.10.2022</t>
  </si>
  <si>
    <t>01.11.2022 - 30.11.2022</t>
  </si>
  <si>
    <t>01.12.2022 - 31.12.2022</t>
  </si>
  <si>
    <t>01.01.2023 - 31.01.2023</t>
  </si>
  <si>
    <t>01.02.2023 - 28.02.2023</t>
  </si>
  <si>
    <t>01.03.2023 - 31.03.2023</t>
  </si>
  <si>
    <t>01.04.2023 - 30.04.2023</t>
  </si>
  <si>
    <t>01.05.2023 - 31.05.2023</t>
  </si>
  <si>
    <t>01.06.2023 - 30.06.2023</t>
  </si>
  <si>
    <t>01.07.2023 - 31.07.2023</t>
  </si>
  <si>
    <t>01.08.2023 - 31.08.2023</t>
  </si>
  <si>
    <t>01.09.2023 - 30.09.2023</t>
  </si>
  <si>
    <t>01.10.2023 - 31.10.2023</t>
  </si>
  <si>
    <t>01.11.2023 - 30.11.2023</t>
  </si>
  <si>
    <t>01.12.2023 - 31.12.2023</t>
  </si>
  <si>
    <t>01.01.2024 - 31.01.2024</t>
  </si>
  <si>
    <t>01.02.2024 - 29.02.2024</t>
  </si>
  <si>
    <t>01.03.2024 - 31.03.2024</t>
  </si>
  <si>
    <t>01.04.2024 - 30.04.2024</t>
  </si>
  <si>
    <t>01.05.2024 - 31.05.2024</t>
  </si>
  <si>
    <t>01.06.2024 - 30.06.2024</t>
  </si>
  <si>
    <t>01.07.2024 - 31.07.2024</t>
  </si>
  <si>
    <t>01.08.2024 - 31.08.2024</t>
  </si>
  <si>
    <t>Критерий оценки</t>
  </si>
  <si>
    <t>Etagerca.ru</t>
  </si>
  <si>
    <t>Living.su</t>
  </si>
  <si>
    <t>Shop.galerie46.com</t>
  </si>
  <si>
    <t>Chepler.ru</t>
  </si>
  <si>
    <t>Roomer.ru</t>
  </si>
  <si>
    <t>Трафик на сайт</t>
  </si>
  <si>
    <t>Среднее время на сайте</t>
  </si>
  <si>
    <t>Глубина просмотра</t>
  </si>
  <si>
    <t>Показатель отказов</t>
  </si>
  <si>
    <t>Доменный трафик</t>
  </si>
  <si>
    <t>Доменный трафик в цифрах</t>
  </si>
  <si>
    <t>Трафик из поиска</t>
  </si>
  <si>
    <t>Трафик из поиска в цифрах</t>
  </si>
  <si>
    <t>Трафик из контекста</t>
  </si>
  <si>
    <t>Трафик из контекста в цифрах</t>
  </si>
  <si>
    <t>Трафик с агрегаторов</t>
  </si>
  <si>
    <t>Трафик с агрегаторов в цифрах</t>
  </si>
  <si>
    <t>Email рассылки</t>
  </si>
  <si>
    <t>Трафик с рассылок в цифрах</t>
  </si>
  <si>
    <t>Соцсети</t>
  </si>
  <si>
    <t>Соцсети в цифрах</t>
  </si>
  <si>
    <t>Медийная реклама</t>
  </si>
  <si>
    <t>Медийная реклама в цифрах</t>
  </si>
  <si>
    <t>Параметр</t>
  </si>
  <si>
    <t>roomer.ru</t>
  </si>
  <si>
    <t>fran-mebel.ru</t>
  </si>
  <si>
    <t>homeme.ru</t>
  </si>
  <si>
    <t>chepler.ru</t>
  </si>
  <si>
    <t>Кол-во запросов в контексте</t>
  </si>
  <si>
    <t>Уникальных объявлений</t>
  </si>
  <si>
    <t>Дневной бюджет по Директу</t>
  </si>
  <si>
    <t>Дневной бюджет по Google</t>
  </si>
  <si>
    <t>Месячный бюджет</t>
  </si>
  <si>
    <t>Трафик из Директа в день</t>
  </si>
  <si>
    <t>Трафик из Google в день</t>
  </si>
  <si>
    <t>Средний CPC</t>
  </si>
  <si>
    <t>Коэфициент конверсии</t>
  </si>
  <si>
    <t>Число заказов из контекста</t>
  </si>
  <si>
    <t>CPO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</si>
</sst>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* #,##0.00\ &quot;₽&quot;_-;\-* #,##0.00\ &quot;₽&quot;_-;_-* &quot;-&quot;??\ &quot;₽&quot;_-;_-@"/>
    <numFmt numFmtId="165" formatCode="#,##0.00\ &quot;₽&quot;"/>
  </numFmts>
  <fonts count="20">
    <font>
      <sz val="12.0"/>
      <color theme="1"/>
      <name val="Calibri"/>
      <scheme val="minor"/>
    </font>
    <font>
      <b/>
      <sz val="12.0"/>
      <color theme="1"/>
      <name val="Arial"/>
    </font>
    <font>
      <sz val="10.0"/>
      <color theme="1"/>
      <name val="Arial"/>
    </font>
    <font>
      <sz val="12.0"/>
      <color theme="1"/>
      <name val="Arial"/>
    </font>
    <font>
      <sz val="12.0"/>
      <color rgb="FF333333"/>
      <name val="Arial"/>
    </font>
    <font>
      <b/>
      <sz val="12.0"/>
      <color rgb="FF000000"/>
      <name val="Calibri"/>
    </font>
    <font>
      <b/>
      <sz val="12.0"/>
      <color theme="1"/>
      <name val="Calibri"/>
    </font>
    <font>
      <sz val="12.0"/>
      <color rgb="FF000000"/>
      <name val="Calibri"/>
    </font>
    <font>
      <b/>
      <color theme="1"/>
      <name val="Calibri"/>
    </font>
    <font>
      <sz val="12.0"/>
      <color theme="1"/>
      <name val="Calibri"/>
    </font>
    <font>
      <sz val="18.0"/>
      <color theme="1"/>
      <name val="Calibri"/>
    </font>
    <font>
      <b/>
      <sz val="18.0"/>
      <color theme="1"/>
      <name val="Calibri"/>
    </font>
    <font>
      <color theme="1"/>
      <name val="Calibri"/>
    </font>
    <font>
      <sz val="14.0"/>
      <color rgb="FF636363"/>
      <name val="Arial"/>
    </font>
    <font>
      <sz val="12.0"/>
      <color rgb="FF636363"/>
      <name val="Arial"/>
    </font>
    <font>
      <b/>
      <sz val="20.0"/>
      <color rgb="FF000000"/>
      <name val="Inherit"/>
    </font>
    <font>
      <u/>
      <sz val="20.0"/>
      <color theme="10"/>
    </font>
    <font>
      <u/>
      <sz val="18.0"/>
      <color theme="10"/>
    </font>
    <font>
      <sz val="20.0"/>
      <color theme="1"/>
      <name val="Calibri"/>
    </font>
    <font>
      <sz val="12.0"/>
      <color rgb="FF000000"/>
      <name val="Inherit"/>
    </font>
  </fonts>
  <fills count="3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</fills>
  <borders count="2">
    <border/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0" fillId="0" fontId="2" numFmtId="0" xfId="0" applyFont="1"/>
    <xf borderId="1" fillId="0" fontId="3" numFmtId="0" xfId="0" applyBorder="1" applyFont="1"/>
    <xf borderId="1" fillId="0" fontId="4" numFmtId="0" xfId="0" applyBorder="1" applyFont="1"/>
    <xf borderId="1" fillId="2" fontId="5" numFmtId="49" xfId="0" applyAlignment="1" applyBorder="1" applyFont="1" applyNumberFormat="1">
      <alignment horizontal="center"/>
    </xf>
    <xf borderId="1" fillId="2" fontId="5" numFmtId="49" xfId="0" applyAlignment="1" applyBorder="1" applyFont="1" applyNumberFormat="1">
      <alignment horizontal="center" shrinkToFit="0" wrapText="1"/>
    </xf>
    <xf borderId="0" fillId="0" fontId="6" numFmtId="0" xfId="0" applyFont="1"/>
    <xf borderId="1" fillId="0" fontId="7" numFmtId="49" xfId="0" applyAlignment="1" applyBorder="1" applyFont="1" applyNumberFormat="1">
      <alignment shrinkToFit="0" wrapText="1"/>
    </xf>
    <xf borderId="1" fillId="0" fontId="7" numFmtId="0" xfId="0" applyAlignment="1" applyBorder="1" applyFont="1">
      <alignment shrinkToFit="0" wrapText="1"/>
    </xf>
    <xf borderId="1" fillId="2" fontId="8" numFmtId="0" xfId="0" applyAlignment="1" applyBorder="1" applyFont="1">
      <alignment horizontal="center"/>
    </xf>
    <xf borderId="1" fillId="0" fontId="9" numFmtId="0" xfId="0" applyAlignment="1" applyBorder="1" applyFont="1">
      <alignment readingOrder="0"/>
    </xf>
    <xf borderId="1" fillId="0" fontId="9" numFmtId="0" xfId="0" applyBorder="1" applyFont="1"/>
    <xf borderId="1" fillId="2" fontId="10" numFmtId="0" xfId="0" applyBorder="1" applyFont="1"/>
    <xf borderId="1" fillId="2" fontId="11" numFmtId="0" xfId="0" applyBorder="1" applyFont="1"/>
    <xf borderId="0" fillId="0" fontId="10" numFmtId="0" xfId="0" applyFont="1"/>
    <xf borderId="1" fillId="0" fontId="12" numFmtId="0" xfId="0" applyBorder="1" applyFont="1"/>
    <xf borderId="1" fillId="0" fontId="6" numFmtId="0" xfId="0" applyBorder="1" applyFont="1"/>
    <xf borderId="1" fillId="0" fontId="9" numFmtId="21" xfId="0" applyBorder="1" applyFont="1" applyNumberFormat="1"/>
    <xf borderId="1" fillId="0" fontId="6" numFmtId="21" xfId="0" applyBorder="1" applyFont="1" applyNumberFormat="1"/>
    <xf borderId="1" fillId="0" fontId="9" numFmtId="10" xfId="0" applyBorder="1" applyFont="1" applyNumberFormat="1"/>
    <xf borderId="1" fillId="0" fontId="6" numFmtId="10" xfId="0" applyBorder="1" applyFont="1" applyNumberFormat="1"/>
    <xf borderId="1" fillId="0" fontId="9" numFmtId="1" xfId="0" applyBorder="1" applyFont="1" applyNumberFormat="1"/>
    <xf borderId="1" fillId="0" fontId="6" numFmtId="1" xfId="0" applyBorder="1" applyFont="1" applyNumberFormat="1"/>
    <xf borderId="1" fillId="0" fontId="7" numFmtId="10" xfId="0" applyBorder="1" applyFont="1" applyNumberFormat="1"/>
    <xf borderId="0" fillId="0" fontId="13" numFmtId="0" xfId="0" applyFont="1"/>
    <xf borderId="0" fillId="0" fontId="14" numFmtId="0" xfId="0" applyFont="1"/>
    <xf borderId="1" fillId="2" fontId="15" numFmtId="0" xfId="0" applyBorder="1" applyFont="1"/>
    <xf borderId="1" fillId="2" fontId="16" numFmtId="0" xfId="0" applyBorder="1" applyFont="1"/>
    <xf borderId="1" fillId="2" fontId="17" numFmtId="0" xfId="0" applyBorder="1" applyFont="1"/>
    <xf borderId="1" fillId="2" fontId="18" numFmtId="0" xfId="0" applyBorder="1" applyFont="1"/>
    <xf borderId="0" fillId="0" fontId="18" numFmtId="0" xfId="0" applyFont="1"/>
    <xf borderId="1" fillId="0" fontId="19" numFmtId="0" xfId="0" applyBorder="1" applyFont="1"/>
    <xf borderId="1" fillId="0" fontId="19" numFmtId="164" xfId="0" applyBorder="1" applyFont="1" applyNumberFormat="1"/>
    <xf borderId="1" fillId="0" fontId="9" numFmtId="165" xfId="0" applyBorder="1" applyFont="1" applyNumberFormat="1"/>
    <xf borderId="1" fillId="0" fontId="19" numFmtId="10" xfId="0" applyBorder="1" applyFont="1" applyNumberFormat="1"/>
    <xf borderId="1" fillId="0" fontId="9" numFmtId="164" xfId="0" applyBorder="1" applyFont="1" applyNumberFormat="1"/>
    <xf borderId="0" fillId="0" fontId="1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Знание бренда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'Анализ знания бренда'!$B$1</c:f>
            </c:strRef>
          </c:tx>
          <c:spPr>
            <a:ln cmpd="sng" w="28575">
              <a:solidFill>
                <a:schemeClr val="accent1"/>
              </a:solidFill>
            </a:ln>
          </c:spPr>
          <c:marker>
            <c:symbol val="none"/>
          </c:marker>
          <c:trendline>
            <c:name>Linear (convertmonster)</c:nam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linear"/>
            <c:dispRSqr val="0"/>
            <c:dispEq val="0"/>
          </c:trendline>
          <c:cat>
            <c:strRef>
              <c:f>'Анализ знания бренда'!$A$2:$A$26</c:f>
            </c:strRef>
          </c:cat>
          <c:val>
            <c:numRef>
              <c:f>'Анализ знания бренда'!$B$2:$B$26</c:f>
              <c:numCache/>
            </c:numRef>
          </c:val>
          <c:smooth val="0"/>
        </c:ser>
        <c:ser>
          <c:idx val="1"/>
          <c:order val="1"/>
          <c:tx>
            <c:strRef>
              <c:f>'Анализ знания бренда'!$C$1</c:f>
            </c:strRef>
          </c:tx>
          <c:spPr>
            <a:ln cmpd="sng" w="28575">
              <a:solidFill>
                <a:schemeClr val="accent2"/>
              </a:solidFill>
            </a:ln>
          </c:spPr>
          <c:marker>
            <c:symbol val="none"/>
          </c:marker>
          <c:trendline>
            <c:name>Linear (texterra)</c:nam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linear"/>
            <c:dispRSqr val="0"/>
            <c:dispEq val="0"/>
          </c:trendline>
          <c:cat>
            <c:strRef>
              <c:f>'Анализ знания бренда'!$A$2:$A$26</c:f>
            </c:strRef>
          </c:cat>
          <c:val>
            <c:numRef>
              <c:f>'Анализ знания бренда'!$C$2:$C$26</c:f>
              <c:numCache/>
            </c:numRef>
          </c:val>
          <c:smooth val="0"/>
        </c:ser>
        <c:axId val="533395806"/>
        <c:axId val="1762056315"/>
      </c:lineChart>
      <c:catAx>
        <c:axId val="53339580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762056315"/>
      </c:catAx>
      <c:valAx>
        <c:axId val="176205631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533395806"/>
      </c:valAx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485775</xdr:colOff>
      <xdr:row>0</xdr:row>
      <xdr:rowOff>95250</xdr:rowOff>
    </xdr:from>
    <xdr:ext cx="4648200" cy="3438525"/>
    <xdr:graphicFrame>
      <xdr:nvGraphicFramePr>
        <xdr:cNvPr id="129417678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</xdr:col>
      <xdr:colOff>0</xdr:colOff>
      <xdr:row>13</xdr:row>
      <xdr:rowOff>0</xdr:rowOff>
    </xdr:from>
    <xdr:ext cx="9525" cy="9525"/>
    <xdr:pic>
      <xdr:nvPicPr>
        <xdr:cNvPr descr="https://yandex.st/lego/_/La6qi18Z8LwgnZdsAr1qy1GwCwo.gif" id="0" name="image1.gif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13</xdr:row>
      <xdr:rowOff>0</xdr:rowOff>
    </xdr:from>
    <xdr:ext cx="9525" cy="9525"/>
    <xdr:pic>
      <xdr:nvPicPr>
        <xdr:cNvPr descr="https://yandex.st/lego/_/La6qi18Z8LwgnZdsAr1qy1GwCwo.gif" id="0" name="image1.gif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</xdr:row>
      <xdr:rowOff>0</xdr:rowOff>
    </xdr:from>
    <xdr:ext cx="9525" cy="9525"/>
    <xdr:pic>
      <xdr:nvPicPr>
        <xdr:cNvPr descr="https://yandex.st/lego/_/La6qi18Z8LwgnZdsAr1qy1GwCwo.gif" id="0" name="image1.gif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hyperlink" Target="http://spywords.ru/sword.php?site=shinservice.ru" TargetMode="External"/><Relationship Id="rId2" Type="http://schemas.openxmlformats.org/officeDocument/2006/relationships/hyperlink" Target="http://www.fran-mebel.ru/" TargetMode="External"/><Relationship Id="rId3" Type="http://schemas.openxmlformats.org/officeDocument/2006/relationships/hyperlink" Target="http://spywords.ru/sword.php?site=koleso.ru" TargetMode="Externa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4.0"/>
    <col customWidth="1" min="2" max="2" width="9.44"/>
    <col customWidth="1" min="3" max="3" width="10.78"/>
    <col customWidth="1" min="4" max="4" width="22.78"/>
    <col customWidth="1" min="5" max="5" width="13.56"/>
    <col customWidth="1" min="6" max="6" width="17.44"/>
    <col customWidth="1" min="7" max="7" width="22.33"/>
    <col customWidth="1" min="8" max="26" width="8.33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ht="15.75" customHeight="1">
      <c r="A2" s="3" t="s">
        <v>7</v>
      </c>
      <c r="B2" s="3">
        <v>40990.0</v>
      </c>
      <c r="C2" s="3"/>
      <c r="D2" s="3" t="s">
        <v>8</v>
      </c>
      <c r="E2" s="3" t="s">
        <v>9</v>
      </c>
      <c r="F2" s="3" t="s">
        <v>10</v>
      </c>
      <c r="G2" s="3" t="s">
        <v>11</v>
      </c>
      <c r="H2" s="2"/>
    </row>
    <row r="3" ht="15.75" customHeight="1">
      <c r="A3" s="3" t="s">
        <v>12</v>
      </c>
      <c r="B3" s="3">
        <v>53900.0</v>
      </c>
      <c r="C3" s="3"/>
      <c r="D3" s="3" t="s">
        <v>13</v>
      </c>
      <c r="E3" s="3"/>
      <c r="F3" s="3"/>
      <c r="G3" s="3"/>
      <c r="H3" s="2"/>
    </row>
    <row r="4" ht="15.75" customHeight="1">
      <c r="A4" s="3" t="s">
        <v>14</v>
      </c>
      <c r="B4" s="3">
        <v>42900.0</v>
      </c>
      <c r="C4" s="3"/>
      <c r="D4" s="3" t="s">
        <v>15</v>
      </c>
      <c r="E4" s="3"/>
      <c r="F4" s="3"/>
      <c r="G4" s="4" t="s">
        <v>16</v>
      </c>
      <c r="H4" s="2"/>
    </row>
    <row r="5" ht="15.75" customHeight="1">
      <c r="A5" s="2"/>
      <c r="B5" s="2"/>
      <c r="C5" s="2"/>
      <c r="D5" s="2"/>
      <c r="E5" s="2"/>
      <c r="F5" s="2"/>
      <c r="G5" s="2"/>
      <c r="H5" s="2"/>
    </row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1.22" defaultRowHeight="15.0"/>
  <cols>
    <col customWidth="1" min="1" max="1" width="11.0"/>
    <col customWidth="1" min="2" max="2" width="25.33"/>
    <col customWidth="1" min="3" max="3" width="22.0"/>
    <col customWidth="1" min="4" max="4" width="12.22"/>
    <col customWidth="1" min="5" max="5" width="11.67"/>
    <col customWidth="1" min="6" max="6" width="34.33"/>
    <col customWidth="1" min="7" max="7" width="14.56"/>
    <col customWidth="1" min="8" max="8" width="14.78"/>
    <col customWidth="1" min="9" max="26" width="8.33"/>
  </cols>
  <sheetData>
    <row r="1">
      <c r="A1" s="5" t="s">
        <v>0</v>
      </c>
      <c r="B1" s="5" t="s">
        <v>17</v>
      </c>
      <c r="C1" s="5" t="s">
        <v>18</v>
      </c>
      <c r="D1" s="5" t="s">
        <v>19</v>
      </c>
      <c r="E1" s="5" t="s">
        <v>20</v>
      </c>
      <c r="F1" s="5" t="s">
        <v>21</v>
      </c>
      <c r="G1" s="6" t="s">
        <v>22</v>
      </c>
      <c r="H1" s="5" t="s">
        <v>23</v>
      </c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>
      <c r="A2" s="8" t="s">
        <v>7</v>
      </c>
      <c r="B2" s="8" t="s">
        <v>24</v>
      </c>
      <c r="C2" s="8" t="s">
        <v>25</v>
      </c>
      <c r="D2" s="8" t="s">
        <v>26</v>
      </c>
      <c r="E2" s="8" t="s">
        <v>27</v>
      </c>
      <c r="F2" s="8" t="s">
        <v>28</v>
      </c>
      <c r="G2" s="9" t="s">
        <v>29</v>
      </c>
      <c r="H2" s="9" t="s">
        <v>30</v>
      </c>
    </row>
    <row r="3">
      <c r="A3" s="8" t="s">
        <v>12</v>
      </c>
      <c r="B3" s="8" t="s">
        <v>31</v>
      </c>
      <c r="C3" s="8" t="s">
        <v>32</v>
      </c>
      <c r="D3" s="8" t="s">
        <v>33</v>
      </c>
      <c r="E3" s="8" t="s">
        <v>34</v>
      </c>
      <c r="F3" s="8" t="s">
        <v>35</v>
      </c>
      <c r="G3" s="9" t="s">
        <v>29</v>
      </c>
      <c r="H3" s="9" t="s">
        <v>36</v>
      </c>
    </row>
    <row r="4">
      <c r="A4" s="8" t="s">
        <v>14</v>
      </c>
      <c r="B4" s="8" t="s">
        <v>37</v>
      </c>
      <c r="C4" s="8" t="s">
        <v>38</v>
      </c>
      <c r="D4" s="8" t="s">
        <v>39</v>
      </c>
      <c r="E4" s="8" t="s">
        <v>40</v>
      </c>
      <c r="F4" s="8" t="s">
        <v>41</v>
      </c>
      <c r="G4" s="9" t="s">
        <v>42</v>
      </c>
      <c r="H4" s="9" t="s">
        <v>43</v>
      </c>
    </row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8.67"/>
    <col customWidth="1" min="2" max="2" width="13.22"/>
    <col customWidth="1" min="3" max="26" width="8.33"/>
  </cols>
  <sheetData>
    <row r="1" ht="15.75" customHeight="1">
      <c r="A1" s="10" t="s">
        <v>44</v>
      </c>
      <c r="B1" s="10" t="s">
        <v>45</v>
      </c>
      <c r="C1" s="10" t="s">
        <v>46</v>
      </c>
    </row>
    <row r="2" ht="15.75" customHeight="1">
      <c r="A2" s="11" t="s">
        <v>47</v>
      </c>
      <c r="B2" s="12">
        <v>606.0</v>
      </c>
      <c r="C2" s="3">
        <v>268.0</v>
      </c>
    </row>
    <row r="3" ht="15.75" customHeight="1">
      <c r="A3" s="11" t="s">
        <v>48</v>
      </c>
      <c r="B3" s="12">
        <v>595.0</v>
      </c>
      <c r="C3" s="3">
        <v>208.0</v>
      </c>
    </row>
    <row r="4" ht="15.75" customHeight="1">
      <c r="A4" s="11" t="s">
        <v>49</v>
      </c>
      <c r="B4" s="12">
        <v>523.0</v>
      </c>
      <c r="C4" s="3">
        <v>161.0</v>
      </c>
    </row>
    <row r="5" ht="15.75" customHeight="1">
      <c r="A5" s="11" t="s">
        <v>50</v>
      </c>
      <c r="B5" s="12">
        <v>799.0</v>
      </c>
      <c r="C5" s="3">
        <v>194.0</v>
      </c>
    </row>
    <row r="6" ht="15.75" customHeight="1">
      <c r="A6" s="11" t="s">
        <v>51</v>
      </c>
      <c r="B6" s="12">
        <v>731.0</v>
      </c>
      <c r="C6" s="3">
        <v>172.0</v>
      </c>
    </row>
    <row r="7" ht="15.75" customHeight="1">
      <c r="A7" s="11" t="s">
        <v>52</v>
      </c>
      <c r="B7" s="12">
        <v>709.0</v>
      </c>
      <c r="C7" s="3">
        <v>251.0</v>
      </c>
    </row>
    <row r="8" ht="15.75" customHeight="1">
      <c r="A8" s="11" t="s">
        <v>53</v>
      </c>
      <c r="B8" s="12">
        <v>761.0</v>
      </c>
      <c r="C8" s="3">
        <v>203.0</v>
      </c>
    </row>
    <row r="9" ht="15.75" customHeight="1">
      <c r="A9" s="11" t="s">
        <v>54</v>
      </c>
      <c r="B9" s="12">
        <v>779.0</v>
      </c>
      <c r="C9" s="3">
        <v>263.0</v>
      </c>
    </row>
    <row r="10" ht="15.75" customHeight="1">
      <c r="A10" s="11" t="s">
        <v>55</v>
      </c>
      <c r="B10" s="12">
        <v>684.0</v>
      </c>
      <c r="C10" s="3">
        <v>266.0</v>
      </c>
    </row>
    <row r="11" ht="15.75" customHeight="1">
      <c r="A11" s="11" t="s">
        <v>56</v>
      </c>
      <c r="B11" s="12">
        <v>743.0</v>
      </c>
      <c r="C11" s="3">
        <v>347.0</v>
      </c>
    </row>
    <row r="12" ht="15.75" customHeight="1">
      <c r="A12" s="11" t="s">
        <v>57</v>
      </c>
      <c r="B12" s="12">
        <v>548.0</v>
      </c>
      <c r="C12" s="3">
        <v>334.0</v>
      </c>
    </row>
    <row r="13" ht="15.75" customHeight="1">
      <c r="A13" s="11" t="s">
        <v>58</v>
      </c>
      <c r="B13" s="12">
        <v>926.0</v>
      </c>
      <c r="C13" s="3">
        <v>250.0</v>
      </c>
    </row>
    <row r="14" ht="15.75" customHeight="1">
      <c r="A14" s="11" t="s">
        <v>59</v>
      </c>
      <c r="B14" s="12">
        <v>1098.0</v>
      </c>
      <c r="C14" s="3">
        <v>307.0</v>
      </c>
    </row>
    <row r="15" ht="15.75" customHeight="1">
      <c r="A15" s="11" t="s">
        <v>60</v>
      </c>
      <c r="B15" s="12">
        <v>1097.0</v>
      </c>
      <c r="C15" s="3">
        <v>307.0</v>
      </c>
    </row>
    <row r="16" ht="15.75" customHeight="1">
      <c r="A16" s="11" t="s">
        <v>61</v>
      </c>
      <c r="B16" s="12">
        <v>1036.0</v>
      </c>
      <c r="C16" s="3">
        <v>358.0</v>
      </c>
    </row>
    <row r="17" ht="15.75" customHeight="1">
      <c r="A17" s="11" t="s">
        <v>62</v>
      </c>
      <c r="B17" s="12">
        <v>1144.0</v>
      </c>
      <c r="C17" s="3">
        <v>378.0</v>
      </c>
    </row>
    <row r="18" ht="15.75" customHeight="1">
      <c r="A18" s="11" t="s">
        <v>63</v>
      </c>
      <c r="B18" s="12">
        <v>928.0</v>
      </c>
      <c r="C18" s="3">
        <v>314.0</v>
      </c>
    </row>
    <row r="19" ht="15.75" customHeight="1">
      <c r="A19" s="11" t="s">
        <v>64</v>
      </c>
      <c r="B19" s="12">
        <v>1034.0</v>
      </c>
      <c r="C19" s="3">
        <v>495.0</v>
      </c>
    </row>
    <row r="20" ht="15.75" customHeight="1">
      <c r="A20" s="11" t="s">
        <v>65</v>
      </c>
      <c r="B20" s="12">
        <v>1040.0</v>
      </c>
      <c r="C20" s="3">
        <v>477.0</v>
      </c>
    </row>
    <row r="21" ht="15.75" customHeight="1">
      <c r="A21" s="11" t="s">
        <v>66</v>
      </c>
      <c r="B21" s="12">
        <v>1055.0</v>
      </c>
      <c r="C21" s="3">
        <v>464.0</v>
      </c>
    </row>
    <row r="22" ht="15.75" customHeight="1">
      <c r="A22" s="11" t="s">
        <v>67</v>
      </c>
      <c r="B22" s="12">
        <v>966.0</v>
      </c>
      <c r="C22" s="3">
        <v>445.0</v>
      </c>
    </row>
    <row r="23" ht="15.75" customHeight="1">
      <c r="A23" s="11" t="s">
        <v>68</v>
      </c>
      <c r="B23" s="12">
        <v>1298.0</v>
      </c>
      <c r="C23" s="3">
        <v>671.0</v>
      </c>
    </row>
    <row r="24" ht="15.75" customHeight="1">
      <c r="A24" s="11" t="s">
        <v>69</v>
      </c>
      <c r="B24" s="12">
        <v>1458.0</v>
      </c>
      <c r="C24" s="3">
        <v>659.0</v>
      </c>
    </row>
    <row r="25" ht="15.75" customHeight="1">
      <c r="A25" s="11" t="s">
        <v>70</v>
      </c>
      <c r="B25" s="12">
        <v>1702.0</v>
      </c>
      <c r="C25" s="3">
        <v>748.0</v>
      </c>
    </row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7.22"/>
    <col customWidth="1" min="2" max="2" width="14.44"/>
    <col customWidth="1" min="4" max="4" width="22.11"/>
    <col customWidth="1" min="5" max="5" width="12.67"/>
    <col customWidth="1" min="6" max="6" width="12.78"/>
    <col customWidth="1" min="7" max="26" width="8.33"/>
  </cols>
  <sheetData>
    <row r="1" ht="27.0" customHeight="1">
      <c r="A1" s="13" t="s">
        <v>71</v>
      </c>
      <c r="B1" s="13" t="s">
        <v>72</v>
      </c>
      <c r="C1" s="13" t="s">
        <v>73</v>
      </c>
      <c r="D1" s="13" t="s">
        <v>74</v>
      </c>
      <c r="E1" s="14" t="s">
        <v>75</v>
      </c>
      <c r="F1" s="13" t="s">
        <v>76</v>
      </c>
      <c r="G1" s="15"/>
    </row>
    <row r="2" ht="15.75" customHeight="1">
      <c r="A2" s="16" t="s">
        <v>77</v>
      </c>
      <c r="B2" s="16">
        <v>28700.0</v>
      </c>
      <c r="C2" s="16">
        <v>5600.0</v>
      </c>
      <c r="D2" s="16">
        <v>7900.0</v>
      </c>
      <c r="E2" s="17">
        <v>7755.0</v>
      </c>
      <c r="F2" s="16">
        <v>169600.0</v>
      </c>
    </row>
    <row r="3" ht="15.75" customHeight="1">
      <c r="A3" s="16" t="s">
        <v>78</v>
      </c>
      <c r="B3" s="18">
        <v>0.001736111111111111</v>
      </c>
      <c r="C3" s="18">
        <v>9.490740740740741E-4</v>
      </c>
      <c r="D3" s="18">
        <v>0.0012037037037037038</v>
      </c>
      <c r="E3" s="19">
        <v>0.002314814814814815</v>
      </c>
      <c r="F3" s="18">
        <v>0.0020833333333333333</v>
      </c>
    </row>
    <row r="4" ht="15.75" customHeight="1">
      <c r="A4" s="16" t="s">
        <v>79</v>
      </c>
      <c r="B4" s="16">
        <v>4.08</v>
      </c>
      <c r="C4" s="16">
        <v>2.35</v>
      </c>
      <c r="D4" s="16">
        <v>2.72</v>
      </c>
      <c r="E4" s="17">
        <v>4.08</v>
      </c>
      <c r="F4" s="16">
        <v>6.76</v>
      </c>
    </row>
    <row r="5" ht="15.75" customHeight="1">
      <c r="A5" s="20" t="s">
        <v>80</v>
      </c>
      <c r="B5" s="20">
        <v>0.4805</v>
      </c>
      <c r="C5" s="20">
        <v>0.474</v>
      </c>
      <c r="D5" s="20">
        <v>0.4549</v>
      </c>
      <c r="E5" s="21">
        <v>0.291</v>
      </c>
      <c r="F5" s="20">
        <v>0.3327</v>
      </c>
    </row>
    <row r="6" ht="15.75" customHeight="1">
      <c r="A6" s="20" t="s">
        <v>81</v>
      </c>
      <c r="B6" s="20">
        <v>0.1426</v>
      </c>
      <c r="C6" s="20">
        <v>0.2633</v>
      </c>
      <c r="D6" s="20">
        <v>0.0977</v>
      </c>
      <c r="E6" s="21">
        <v>0.287</v>
      </c>
      <c r="F6" s="20">
        <v>0.0853</v>
      </c>
    </row>
    <row r="7" ht="15.75" customHeight="1">
      <c r="A7" s="20" t="s">
        <v>82</v>
      </c>
      <c r="B7" s="22">
        <f t="shared" ref="B7:F7" si="1">B2*B6</f>
        <v>4092.62</v>
      </c>
      <c r="C7" s="22">
        <f t="shared" si="1"/>
        <v>1474.48</v>
      </c>
      <c r="D7" s="22">
        <f t="shared" si="1"/>
        <v>771.83</v>
      </c>
      <c r="E7" s="23">
        <f t="shared" si="1"/>
        <v>2225.685</v>
      </c>
      <c r="F7" s="22">
        <f t="shared" si="1"/>
        <v>14466.88</v>
      </c>
    </row>
    <row r="8" ht="15.75" customHeight="1">
      <c r="A8" s="16" t="s">
        <v>83</v>
      </c>
      <c r="B8" s="20">
        <v>0.2754</v>
      </c>
      <c r="C8" s="20">
        <v>0.176</v>
      </c>
      <c r="D8" s="20">
        <v>0.1398</v>
      </c>
      <c r="E8" s="21">
        <v>0.325</v>
      </c>
      <c r="F8" s="20">
        <v>0.4747</v>
      </c>
    </row>
    <row r="9" ht="15.75" customHeight="1">
      <c r="A9" s="20" t="s">
        <v>84</v>
      </c>
      <c r="B9" s="22">
        <f t="shared" ref="B9:F9" si="2">B2*B8</f>
        <v>7903.98</v>
      </c>
      <c r="C9" s="22">
        <f t="shared" si="2"/>
        <v>985.6</v>
      </c>
      <c r="D9" s="22">
        <f t="shared" si="2"/>
        <v>1104.42</v>
      </c>
      <c r="E9" s="23">
        <f t="shared" si="2"/>
        <v>2520.375</v>
      </c>
      <c r="F9" s="22">
        <f t="shared" si="2"/>
        <v>80509.12</v>
      </c>
    </row>
    <row r="10" ht="15.75" customHeight="1">
      <c r="A10" s="16" t="s">
        <v>85</v>
      </c>
      <c r="B10" s="20">
        <v>0.0669</v>
      </c>
      <c r="C10" s="20">
        <v>0.1826</v>
      </c>
      <c r="D10" s="20">
        <v>0.5048</v>
      </c>
      <c r="E10" s="21">
        <v>0.206</v>
      </c>
      <c r="F10" s="20">
        <v>0.1419</v>
      </c>
    </row>
    <row r="11" ht="15.75" customHeight="1">
      <c r="A11" s="20" t="s">
        <v>86</v>
      </c>
      <c r="B11" s="22">
        <f t="shared" ref="B11:F11" si="3">B2*B10</f>
        <v>1920.03</v>
      </c>
      <c r="C11" s="22">
        <f t="shared" si="3"/>
        <v>1022.56</v>
      </c>
      <c r="D11" s="22">
        <f t="shared" si="3"/>
        <v>3987.92</v>
      </c>
      <c r="E11" s="23">
        <f t="shared" si="3"/>
        <v>1597.53</v>
      </c>
      <c r="F11" s="22">
        <f t="shared" si="3"/>
        <v>24066.24</v>
      </c>
    </row>
    <row r="12" ht="15.75" customHeight="1">
      <c r="A12" s="16" t="s">
        <v>87</v>
      </c>
      <c r="B12" s="20">
        <v>0.2453</v>
      </c>
      <c r="C12" s="24">
        <v>0.1677</v>
      </c>
      <c r="D12" s="20">
        <v>0.0968</v>
      </c>
      <c r="E12" s="21">
        <v>0.0276</v>
      </c>
      <c r="F12" s="20">
        <v>0.172</v>
      </c>
    </row>
    <row r="13" ht="15.75" customHeight="1">
      <c r="A13" s="20" t="s">
        <v>88</v>
      </c>
      <c r="B13" s="22">
        <f t="shared" ref="B13:F13" si="4">B2*B12</f>
        <v>7040.11</v>
      </c>
      <c r="C13" s="22">
        <f t="shared" si="4"/>
        <v>939.12</v>
      </c>
      <c r="D13" s="22">
        <f t="shared" si="4"/>
        <v>764.72</v>
      </c>
      <c r="E13" s="23">
        <f t="shared" si="4"/>
        <v>214.038</v>
      </c>
      <c r="F13" s="22">
        <f t="shared" si="4"/>
        <v>29171.2</v>
      </c>
    </row>
    <row r="14" ht="15.75" customHeight="1">
      <c r="A14" s="16" t="s">
        <v>89</v>
      </c>
      <c r="B14" s="20">
        <v>0.1251</v>
      </c>
      <c r="C14" s="20">
        <v>0.1286</v>
      </c>
      <c r="D14" s="20">
        <v>0.0765</v>
      </c>
      <c r="E14" s="21">
        <v>0.0659</v>
      </c>
      <c r="F14" s="20">
        <v>0.0433</v>
      </c>
    </row>
    <row r="15" ht="15.75" customHeight="1">
      <c r="A15" s="20" t="s">
        <v>90</v>
      </c>
      <c r="B15" s="22">
        <f t="shared" ref="B15:F15" si="5">B2*B14</f>
        <v>3590.37</v>
      </c>
      <c r="C15" s="22">
        <f t="shared" si="5"/>
        <v>720.16</v>
      </c>
      <c r="D15" s="22">
        <f t="shared" si="5"/>
        <v>604.35</v>
      </c>
      <c r="E15" s="23">
        <f t="shared" si="5"/>
        <v>511.0545</v>
      </c>
      <c r="F15" s="22">
        <f t="shared" si="5"/>
        <v>7343.68</v>
      </c>
    </row>
    <row r="16" ht="15.75" customHeight="1">
      <c r="A16" s="16" t="s">
        <v>91</v>
      </c>
      <c r="B16" s="20">
        <v>0.0292</v>
      </c>
      <c r="C16" s="20">
        <v>0.0724</v>
      </c>
      <c r="D16" s="20">
        <v>0.0595</v>
      </c>
      <c r="E16" s="21">
        <v>0.0588</v>
      </c>
      <c r="F16" s="20">
        <v>0.0207</v>
      </c>
    </row>
    <row r="17" ht="15.75" customHeight="1">
      <c r="A17" s="20" t="s">
        <v>92</v>
      </c>
      <c r="B17" s="22">
        <f t="shared" ref="B17:F17" si="6">B2*B16</f>
        <v>838.04</v>
      </c>
      <c r="C17" s="22">
        <f t="shared" si="6"/>
        <v>405.44</v>
      </c>
      <c r="D17" s="22">
        <f t="shared" si="6"/>
        <v>470.05</v>
      </c>
      <c r="E17" s="23">
        <f t="shared" si="6"/>
        <v>455.994</v>
      </c>
      <c r="F17" s="22">
        <f t="shared" si="6"/>
        <v>3510.72</v>
      </c>
    </row>
    <row r="18" ht="15.75" customHeight="1">
      <c r="A18" s="16" t="s">
        <v>93</v>
      </c>
      <c r="B18" s="20">
        <v>0.1174</v>
      </c>
      <c r="C18" s="20">
        <v>0.0094</v>
      </c>
      <c r="D18" s="20">
        <v>0.0232</v>
      </c>
      <c r="E18" s="21">
        <v>0.0</v>
      </c>
      <c r="F18" s="20">
        <v>0.0621</v>
      </c>
    </row>
    <row r="19" ht="15.75" customHeight="1">
      <c r="A19" s="20" t="s">
        <v>94</v>
      </c>
      <c r="B19" s="22">
        <f t="shared" ref="B19:F19" si="7">B2*B18</f>
        <v>3369.38</v>
      </c>
      <c r="C19" s="22">
        <f t="shared" si="7"/>
        <v>52.64</v>
      </c>
      <c r="D19" s="22">
        <f t="shared" si="7"/>
        <v>183.28</v>
      </c>
      <c r="E19" s="23">
        <f t="shared" si="7"/>
        <v>0</v>
      </c>
      <c r="F19" s="22">
        <f t="shared" si="7"/>
        <v>10532.16</v>
      </c>
    </row>
    <row r="20" ht="15.75" customHeight="1">
      <c r="A20" s="25"/>
      <c r="D20" s="26"/>
      <c r="E20" s="7"/>
    </row>
    <row r="21" ht="15.75" customHeight="1">
      <c r="E21" s="7"/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A2:E2 G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:E3 G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:E4 G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5:E5 G5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6:E6 G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:E7 G7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8:E8 G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9:E9 G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0:E10 G10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1:E11 G11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2:E12 G1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3:E13 G13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4:E14 G1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5:E15 G1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6:B16 D16:E16 G16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7:E17 G17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8:E18 G18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9:E19 G19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6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5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7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8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9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0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1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2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3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4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5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6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7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8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9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:G2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:G3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:G4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5:G5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8:G8"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9:G9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0:G10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1:G11"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2:G12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3:G13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4:G14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5:G15"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6:G16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7:G17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8:G18"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9:G19">
    <cfRule type="colorScale" priority="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7.89"/>
    <col customWidth="1" min="2" max="2" width="14.56"/>
    <col customWidth="1" min="3" max="3" width="16.0"/>
    <col customWidth="1" min="4" max="4" width="16.56"/>
    <col customWidth="1" min="5" max="5" width="14.0"/>
    <col customWidth="1" min="6" max="26" width="8.33"/>
  </cols>
  <sheetData>
    <row r="1" ht="27.75" customHeight="1">
      <c r="A1" s="27" t="s">
        <v>95</v>
      </c>
      <c r="B1" s="28" t="s">
        <v>96</v>
      </c>
      <c r="C1" s="29" t="s">
        <v>97</v>
      </c>
      <c r="D1" s="28" t="s">
        <v>98</v>
      </c>
      <c r="E1" s="30" t="s">
        <v>99</v>
      </c>
      <c r="F1" s="31"/>
    </row>
    <row r="2" ht="15.75" customHeight="1">
      <c r="A2" s="32" t="s">
        <v>100</v>
      </c>
      <c r="B2" s="32">
        <v>1838.0</v>
      </c>
      <c r="C2" s="32">
        <v>10205.0</v>
      </c>
      <c r="D2" s="32">
        <v>25179.0</v>
      </c>
      <c r="E2" s="32">
        <v>262.0</v>
      </c>
    </row>
    <row r="3" ht="15.75" customHeight="1">
      <c r="A3" s="32" t="s">
        <v>101</v>
      </c>
      <c r="B3" s="32">
        <v>433.0</v>
      </c>
      <c r="C3" s="32">
        <v>1932.0</v>
      </c>
      <c r="D3" s="32">
        <v>9698.0</v>
      </c>
      <c r="E3" s="32">
        <v>127.0</v>
      </c>
    </row>
    <row r="4" ht="15.75" customHeight="1">
      <c r="A4" s="32" t="s">
        <v>102</v>
      </c>
      <c r="B4" s="32">
        <v>3074.0</v>
      </c>
      <c r="C4" s="32">
        <v>86363.0</v>
      </c>
      <c r="D4" s="32">
        <v>300900.0</v>
      </c>
      <c r="E4" s="32">
        <v>2274.0</v>
      </c>
    </row>
    <row r="5" ht="15.75" customHeight="1">
      <c r="A5" s="32" t="s">
        <v>103</v>
      </c>
      <c r="B5" s="32">
        <v>10920.0</v>
      </c>
      <c r="C5" s="32">
        <v>17050.0</v>
      </c>
      <c r="D5" s="32">
        <v>78412.0</v>
      </c>
      <c r="E5" s="32">
        <v>11.0</v>
      </c>
    </row>
    <row r="6" ht="15.75" customHeight="1">
      <c r="A6" s="32" t="s">
        <v>104</v>
      </c>
      <c r="B6" s="33">
        <f t="shared" ref="B6:E6" si="1">(B4+B5)*30</f>
        <v>419820</v>
      </c>
      <c r="C6" s="33">
        <f t="shared" si="1"/>
        <v>3102390</v>
      </c>
      <c r="D6" s="33">
        <f t="shared" si="1"/>
        <v>11379360</v>
      </c>
      <c r="E6" s="33">
        <f t="shared" si="1"/>
        <v>68550</v>
      </c>
    </row>
    <row r="7" ht="15.75" customHeight="1">
      <c r="A7" s="32" t="s">
        <v>105</v>
      </c>
      <c r="B7" s="32">
        <v>381.0</v>
      </c>
      <c r="C7" s="32">
        <v>9573.0</v>
      </c>
      <c r="D7" s="32">
        <v>53809.0</v>
      </c>
      <c r="E7" s="32">
        <v>270.0</v>
      </c>
    </row>
    <row r="8" ht="15.75" customHeight="1">
      <c r="A8" s="32" t="s">
        <v>106</v>
      </c>
      <c r="B8" s="32">
        <v>4337.0</v>
      </c>
      <c r="C8" s="32">
        <v>2110.0</v>
      </c>
      <c r="D8" s="32">
        <v>13524.0</v>
      </c>
      <c r="E8" s="32">
        <v>2.0</v>
      </c>
    </row>
    <row r="9" ht="15.75" customHeight="1">
      <c r="A9" s="32" t="s">
        <v>107</v>
      </c>
      <c r="B9" s="34">
        <f t="shared" ref="B9:E9" si="2">(B4+B5)/(B7+B8)</f>
        <v>2.966087325</v>
      </c>
      <c r="C9" s="34">
        <f t="shared" si="2"/>
        <v>8.851579218</v>
      </c>
      <c r="D9" s="34">
        <f t="shared" si="2"/>
        <v>5.633374423</v>
      </c>
      <c r="E9" s="34">
        <f t="shared" si="2"/>
        <v>8.400735294</v>
      </c>
    </row>
    <row r="10" ht="15.75" customHeight="1">
      <c r="A10" s="32" t="s">
        <v>108</v>
      </c>
      <c r="B10" s="35">
        <v>0.0024</v>
      </c>
      <c r="C10" s="35">
        <v>0.0024</v>
      </c>
      <c r="D10" s="35">
        <v>0.0024</v>
      </c>
      <c r="E10" s="35">
        <v>0.0024</v>
      </c>
    </row>
    <row r="11" ht="15.75" customHeight="1">
      <c r="A11" s="32" t="s">
        <v>109</v>
      </c>
      <c r="B11" s="22">
        <f t="shared" ref="B11:C11" si="3">(B7+B8)*30*B10</f>
        <v>339.696</v>
      </c>
      <c r="C11" s="22">
        <f t="shared" si="3"/>
        <v>841.176</v>
      </c>
      <c r="D11" s="22">
        <f t="shared" ref="D11:E11" si="4">D7*30*D10</f>
        <v>3874.248</v>
      </c>
      <c r="E11" s="22">
        <f t="shared" si="4"/>
        <v>19.44</v>
      </c>
    </row>
    <row r="12" ht="15.75" customHeight="1">
      <c r="A12" s="32" t="s">
        <v>110</v>
      </c>
      <c r="B12" s="36">
        <f t="shared" ref="B12:E12" si="5">B6/B11</f>
        <v>1235.869719</v>
      </c>
      <c r="C12" s="36">
        <f t="shared" si="5"/>
        <v>3688.158007</v>
      </c>
      <c r="D12" s="36">
        <f t="shared" si="5"/>
        <v>2937.179034</v>
      </c>
      <c r="E12" s="36">
        <f t="shared" si="5"/>
        <v>3526.234568</v>
      </c>
    </row>
    <row r="13" ht="15.75" customHeight="1">
      <c r="A13" s="37"/>
      <c r="B13" s="37"/>
      <c r="C13" s="37"/>
      <c r="D13" s="37"/>
      <c r="E13" s="37"/>
    </row>
    <row r="14" ht="15.75" customHeight="1">
      <c r="A14" s="37"/>
      <c r="B14" s="37"/>
      <c r="C14" s="37"/>
      <c r="D14" s="37"/>
      <c r="E14" s="37"/>
    </row>
    <row r="15" ht="15.75" customHeight="1">
      <c r="A15" s="37"/>
      <c r="B15" s="37"/>
      <c r="C15" s="37"/>
      <c r="D15" s="37"/>
      <c r="E15" s="37"/>
    </row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conditionalFormatting sqref="A2:E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:E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:A6 B4:E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6:E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7:E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9:D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0:E10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1:E11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2:E1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3:E13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4:E1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5:E15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6:D16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9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:id="rId1" ref="B1"/>
    <hyperlink r:id="rId2" ref="C1"/>
    <hyperlink r:id="rId3" ref="D1"/>
  </hyperlinks>
  <printOptions/>
  <pageMargins bottom="0.75" footer="0.0" header="0.0" left="0.7" right="0.7" top="0.75"/>
  <pageSetup orientation="landscape"/>
  <drawing r:id="rId4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2016-09-16T15:33:31Z</dcterms:created>
  <dc:creator>пользователь Microsoft Office</dc:creator>
</cp:coreProperties>
</file>